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5_ＨＰ掲載用\05経営比較分析表\03中津市\"/>
    </mc:Choice>
  </mc:AlternateContent>
  <workbookProtection workbookAlgorithmName="SHA-512" workbookHashValue="16t9WPRB7UvrrJET/QqfEepfReeAEKy9g0C+6GCa9PWB2u94BK17GYQ4NpdaZft2CXQlPgHxhSsTootJBJ1EAw==" workbookSaltValue="DHUSacPFZb6RkDEKpOVbsw==" workbookSpinCount="100000" lockStructure="1"/>
  <bookViews>
    <workbookView xWindow="0" yWindow="0" windowWidth="28800" windowHeight="123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D10" i="4"/>
  <c r="P10" i="4"/>
  <c r="I10" i="4"/>
  <c r="B10" i="4"/>
  <c r="AT8" i="4"/>
  <c r="AL8" i="4"/>
  <c r="W8" i="4"/>
  <c r="P8" i="4"/>
  <c r="B6" i="4"/>
</calcChain>
</file>

<file path=xl/sharedStrings.xml><?xml version="1.0" encoding="utf-8"?>
<sst xmlns="http://schemas.openxmlformats.org/spreadsheetml/2006/main" count="297" uniqueCount="118">
  <si>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</si>
  <si>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</si>
  <si>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</si>
  <si>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</si>
  <si>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</si>
  <si>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</si>
  <si>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</si>
  <si>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</si>
  <si>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</si>
  <si>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</si>
  <si>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</si>
  <si>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</si>
  <si>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</si>
  <si>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</si>
  <si>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</si>
  <si>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</si>
  <si>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</si>
  <si>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</si>
  <si>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</si>
  <si>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</si>
  <si>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</si>
  <si>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</si>
  <si>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</si>
  <si>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</si>
  <si>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</si>
  <si>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</si>
  <si>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</si>
  <si>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</si>
  <si>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</si>
  <si>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</si>
  <si>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</si>
  <si>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</si>
  <si>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</si>
  <si>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</si>
  <si>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</si>
  <si>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</si>
  <si>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</si>
  <si>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</si>
  <si>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</si>
  <si>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</si>
  <si>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</si>
  <si>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</si>
  <si>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</si>
  <si>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</si>
  <si>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</si>
  <si>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</si>
  <si>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</si>
  <si>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</si>
  <si>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</si>
  <si>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</si>
  <si>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</si>
  <si>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</si>
  <si>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</si>
  <si>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</si>
  <si>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</si>
  <si>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</si>
  <si>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</si>
  <si>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</si>
  <si>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</si>
  <si>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</si>
  <si>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</si>
  <si>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</si>
  <si>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</si>
  <si>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</si>
  <si>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</si>
  <si>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</si>
  <si>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</si>
  <si>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</si>
  <si>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</si>
  <si>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</si>
  <si>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</si>
  <si>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</si>
  <si>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</si>
  <si>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</si>
  <si>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</si>
  <si>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</si>
  <si>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</si>
  <si>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</si>
  <si>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</si>
  <si>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</si>
  <si>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</si>
  <si>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</si>
  <si>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</si>
  <si>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</si>
  <si>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</si>
  <si>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</si>
  <si>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</si>
  <si>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</si>
  <si>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</si>
  <si>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</si>
  <si>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</si>
  <si>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</si>
  <si>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</si>
  <si>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</si>
  <si>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</si>
  <si>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</si>
  <si>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</si>
  <si>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</si>
  <si>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</si>
  <si>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</si>
  <si>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</si>
  <si>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</si>
  <si>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</si>
  <si>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</si>
  <si>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</si>
  <si>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</si>
  <si>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</si>
  <si>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</si>
  <si>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</si>
  <si>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</si>
  <si>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</si>
  <si>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</si>
  <si>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</si>
  <si>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</si>
  <si>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</si>
  <si>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類似団体と比較すると、水洗化率が平均値を大きく下回っており接続の促進により収入確保につなげる必要がある。公共下水道事業会計は経営状況を的確に把握し、事業・サービスを将来にわたって持続的に提供していくために令和元年度から公営企業会計に移行した。今後も国の動向に注視し、県・近隣市町村等との情報共有及び連携を図りながら、経営戦略に基づき将来を見据えた持続可能で効率的な事業運営を行っていく方針である。</t>
    <phoneticPr fontId="4"/>
  </si>
  <si>
    <r>
      <rPr>
        <sz val="10"/>
        <rFont val="ＭＳ ゴシック"/>
        <family val="3"/>
        <charset val="128"/>
      </rPr>
      <t>①『経常収支比率』・・・経常費用が経常収益でどの程度賄われているかを示す指標。100％を上回っているが、他会計からの繰入金があるためであり、維持管理費縮減に努める必要がある。</t>
    </r>
    <r>
      <rPr>
        <sz val="10"/>
        <color rgb="FFFF0000"/>
        <rFont val="ＭＳ ゴシック"/>
        <family val="3"/>
        <charset val="128"/>
      </rPr>
      <t xml:space="preserve">
</t>
    </r>
    <r>
      <rPr>
        <sz val="10"/>
        <rFont val="ＭＳ ゴシック"/>
        <family val="3"/>
        <charset val="128"/>
      </rPr>
      <t>②『累積欠損金比率』・・・累積欠損金が発生しておらず、0％であり問題はない。</t>
    </r>
    <r>
      <rPr>
        <sz val="10"/>
        <color rgb="FFFF0000"/>
        <rFont val="ＭＳ ゴシック"/>
        <family val="3"/>
        <charset val="128"/>
      </rPr>
      <t xml:space="preserve">
</t>
    </r>
    <r>
      <rPr>
        <sz val="10"/>
        <rFont val="ＭＳ ゴシック"/>
        <family val="3"/>
        <charset val="128"/>
      </rPr>
      <t>③『流動比率』・・・短期的な債務に対する支払い能力を示す指標であり100％を下回っているため、投資規模の適正化が必要な状況である。</t>
    </r>
    <r>
      <rPr>
        <sz val="10"/>
        <color rgb="FFFF0000"/>
        <rFont val="ＭＳ ゴシック"/>
        <family val="3"/>
        <charset val="128"/>
      </rPr>
      <t xml:space="preserve">
</t>
    </r>
    <r>
      <rPr>
        <sz val="10"/>
        <rFont val="ＭＳ ゴシック"/>
        <family val="3"/>
        <charset val="128"/>
      </rPr>
      <t>④『企業債残高対事業規模比率』・・・使用料収入に対する企業債残高の割合であり、企業債残高の規模を表す指標。類似団体と比較して平均値を下回っている。老朽化に伴い施設等の更新が増えることを踏まえ、今後も企業債残高を注視し、投資規模の適正化を判断する必要がある。
⑤『経費回収率』・・・使用料で回収すべき経費を、どの程度使用料で賄えているかを表した指標。100％を下回っているため、今後も適正な使用料収入の確保及び汚水処理費の削減が必要である。
⑥『汚水処理原価』・・・有収水量1ｍ3あたりの汚水処理に要した費用であり、汚水資本費・汚水維持管理費の両方を含めた汚水処理に係るコストを表した指標。類似団体と比べても高いため、今後も維持管理費の削減等の経営改善が必要である。
⑦『施設利用率』・・・処理場の処理能力に対する汚水量の割合で、施設の利用状況を判断する指標。水洗化率が低いため平均値を下回っている。
⑧『水洗化率』・・・処理区域内で水洗便所を設置して汚水処理している人口の割合を表した指標。水質保全や収入増加の観点から、今後も水洗化の促進に取り組む必要がある。</t>
    </r>
    <rPh sb="44" eb="46">
      <t>ウワマワ</t>
    </rPh>
    <rPh sb="52" eb="53">
      <t>タ</t>
    </rPh>
    <rPh sb="53" eb="55">
      <t>カイケイ</t>
    </rPh>
    <rPh sb="58" eb="60">
      <t>クリイレ</t>
    </rPh>
    <rPh sb="60" eb="61">
      <t>キン</t>
    </rPh>
    <rPh sb="70" eb="72">
      <t>イジ</t>
    </rPh>
    <rPh sb="72" eb="75">
      <t>カンリヒ</t>
    </rPh>
    <rPh sb="75" eb="77">
      <t>シュクゲン</t>
    </rPh>
    <rPh sb="78" eb="79">
      <t>ツト</t>
    </rPh>
    <rPh sb="120" eb="122">
      <t>モンダイ</t>
    </rPh>
    <rPh sb="255" eb="258">
      <t>ヘイキンチ</t>
    </rPh>
    <rPh sb="259" eb="261">
      <t>シタマワ</t>
    </rPh>
    <rPh sb="266" eb="268">
      <t>ロウキュウ</t>
    </rPh>
    <rPh sb="268" eb="269">
      <t>カ</t>
    </rPh>
    <rPh sb="270" eb="271">
      <t>トモナ</t>
    </rPh>
    <rPh sb="272" eb="274">
      <t>シセツ</t>
    </rPh>
    <rPh sb="274" eb="275">
      <t>ナド</t>
    </rPh>
    <rPh sb="276" eb="278">
      <t>コウシン</t>
    </rPh>
    <rPh sb="279" eb="280">
      <t>フ</t>
    </rPh>
    <rPh sb="285" eb="286">
      <t>フ</t>
    </rPh>
    <rPh sb="292" eb="294">
      <t>キギョウ</t>
    </rPh>
    <rPh sb="294" eb="295">
      <t>サイ</t>
    </rPh>
    <rPh sb="295" eb="297">
      <t>ザンダカ</t>
    </rPh>
    <rPh sb="298" eb="300">
      <t>チュウシ</t>
    </rPh>
    <rPh sb="311" eb="313">
      <t>ハンダン</t>
    </rPh>
    <phoneticPr fontId="4"/>
  </si>
  <si>
    <t>①『有形固定資産減価償却率』・・・有形固定資産のうち償却対象資産の減価償却がどの程度進んでいるかを表す指標。古いところで供用開始から22年の経過であるため、低い数値となっている。
②『管渠老朽化率』・・・法定耐用年数を超えた管渠延長の割合を表した指標。古いところで供用開始から22年の経過であり、耐用年数50年には達しておらず、数値が0となっている。
③『管渠改善率』・・・当該年度に更新した管渠延長の割合を表した指標。管渠の更新をまだ実施していないため0％である。汚水管渠は、古いところで供用開始から22年が経過しているが、現在のところ老朽化は見られない。今後は将来的な経営に与える影響を考慮しながら老朽化対策について検討する必要がある。</t>
    <rPh sb="142" eb="144">
      <t>ケイカ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</si>
</sst>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878-448E-8CC1-466EFCF4229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0.36</c:v>
                </c:pt>
                <c:pt idx="4">
                  <c:v>0.39</c:v>
                </c:pt>
              </c:numCache>
            </c:numRef>
          </c:val>
          <c:smooth val="0"/>
          <c:extLst>
            <c:ext xmlns:c16="http://schemas.microsoft.com/office/drawing/2014/chart" uri="{C3380CC4-5D6E-409C-BE32-E72D297353CC}">
              <c16:uniqueId val="{00000001-6878-448E-8CC1-466EFCF4229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34.03</c:v>
                </c:pt>
                <c:pt idx="4">
                  <c:v>34.03</c:v>
                </c:pt>
              </c:numCache>
            </c:numRef>
          </c:val>
          <c:extLst>
            <c:ext xmlns:c16="http://schemas.microsoft.com/office/drawing/2014/chart" uri="{C3380CC4-5D6E-409C-BE32-E72D297353CC}">
              <c16:uniqueId val="{00000000-7E3E-4507-98F9-B782A78BBE5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42.47</c:v>
                </c:pt>
                <c:pt idx="4">
                  <c:v>42.4</c:v>
                </c:pt>
              </c:numCache>
            </c:numRef>
          </c:val>
          <c:smooth val="0"/>
          <c:extLst>
            <c:ext xmlns:c16="http://schemas.microsoft.com/office/drawing/2014/chart" uri="{C3380CC4-5D6E-409C-BE32-E72D297353CC}">
              <c16:uniqueId val="{00000001-7E3E-4507-98F9-B782A78BBE5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78.569999999999993</c:v>
                </c:pt>
                <c:pt idx="4">
                  <c:v>79.81</c:v>
                </c:pt>
              </c:numCache>
            </c:numRef>
          </c:val>
          <c:extLst>
            <c:ext xmlns:c16="http://schemas.microsoft.com/office/drawing/2014/chart" uri="{C3380CC4-5D6E-409C-BE32-E72D297353CC}">
              <c16:uniqueId val="{00000000-6119-43CB-AD59-FD5D6E5300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83.75</c:v>
                </c:pt>
                <c:pt idx="4">
                  <c:v>84.19</c:v>
                </c:pt>
              </c:numCache>
            </c:numRef>
          </c:val>
          <c:smooth val="0"/>
          <c:extLst>
            <c:ext xmlns:c16="http://schemas.microsoft.com/office/drawing/2014/chart" uri="{C3380CC4-5D6E-409C-BE32-E72D297353CC}">
              <c16:uniqueId val="{00000001-6119-43CB-AD59-FD5D6E5300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86.42</c:v>
                </c:pt>
                <c:pt idx="4">
                  <c:v>114.74</c:v>
                </c:pt>
              </c:numCache>
            </c:numRef>
          </c:val>
          <c:extLst>
            <c:ext xmlns:c16="http://schemas.microsoft.com/office/drawing/2014/chart" uri="{C3380CC4-5D6E-409C-BE32-E72D297353CC}">
              <c16:uniqueId val="{00000000-AFED-458D-AD19-150D4BB85E3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102.73</c:v>
                </c:pt>
                <c:pt idx="4">
                  <c:v>105.78</c:v>
                </c:pt>
              </c:numCache>
            </c:numRef>
          </c:val>
          <c:smooth val="0"/>
          <c:extLst>
            <c:ext xmlns:c16="http://schemas.microsoft.com/office/drawing/2014/chart" uri="{C3380CC4-5D6E-409C-BE32-E72D297353CC}">
              <c16:uniqueId val="{00000001-AFED-458D-AD19-150D4BB85E3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3.25</c:v>
                </c:pt>
                <c:pt idx="4">
                  <c:v>6.57</c:v>
                </c:pt>
              </c:numCache>
            </c:numRef>
          </c:val>
          <c:extLst>
            <c:ext xmlns:c16="http://schemas.microsoft.com/office/drawing/2014/chart" uri="{C3380CC4-5D6E-409C-BE32-E72D297353CC}">
              <c16:uniqueId val="{00000000-CDDA-4D93-9C81-B16033B3BE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24.68</c:v>
                </c:pt>
                <c:pt idx="4">
                  <c:v>21.36</c:v>
                </c:pt>
              </c:numCache>
            </c:numRef>
          </c:val>
          <c:smooth val="0"/>
          <c:extLst>
            <c:ext xmlns:c16="http://schemas.microsoft.com/office/drawing/2014/chart" uri="{C3380CC4-5D6E-409C-BE32-E72D297353CC}">
              <c16:uniqueId val="{00000001-CDDA-4D93-9C81-B16033B3BE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F20-4ABA-8AA9-BA5AF08E7B4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8.6199999999999992</c:v>
                </c:pt>
                <c:pt idx="4">
                  <c:v>0.01</c:v>
                </c:pt>
              </c:numCache>
            </c:numRef>
          </c:val>
          <c:smooth val="0"/>
          <c:extLst>
            <c:ext xmlns:c16="http://schemas.microsoft.com/office/drawing/2014/chart" uri="{C3380CC4-5D6E-409C-BE32-E72D297353CC}">
              <c16:uniqueId val="{00000001-5F20-4ABA-8AA9-BA5AF08E7B4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60.31</c:v>
                </c:pt>
                <c:pt idx="4" formatCode="#,##0.00;&quot;△&quot;#,##0.00">
                  <c:v>0</c:v>
                </c:pt>
              </c:numCache>
            </c:numRef>
          </c:val>
          <c:extLst>
            <c:ext xmlns:c16="http://schemas.microsoft.com/office/drawing/2014/chart" uri="{C3380CC4-5D6E-409C-BE32-E72D297353CC}">
              <c16:uniqueId val="{00000000-AAE7-4B95-BE73-C78C03E951D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94.97</c:v>
                </c:pt>
                <c:pt idx="4">
                  <c:v>63.96</c:v>
                </c:pt>
              </c:numCache>
            </c:numRef>
          </c:val>
          <c:smooth val="0"/>
          <c:extLst>
            <c:ext xmlns:c16="http://schemas.microsoft.com/office/drawing/2014/chart" uri="{C3380CC4-5D6E-409C-BE32-E72D297353CC}">
              <c16:uniqueId val="{00000001-AAE7-4B95-BE73-C78C03E951D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19.73</c:v>
                </c:pt>
                <c:pt idx="4">
                  <c:v>77.91</c:v>
                </c:pt>
              </c:numCache>
            </c:numRef>
          </c:val>
          <c:extLst>
            <c:ext xmlns:c16="http://schemas.microsoft.com/office/drawing/2014/chart" uri="{C3380CC4-5D6E-409C-BE32-E72D297353CC}">
              <c16:uniqueId val="{00000000-D8A2-4456-9C88-26E38614402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47.72</c:v>
                </c:pt>
                <c:pt idx="4">
                  <c:v>44.24</c:v>
                </c:pt>
              </c:numCache>
            </c:numRef>
          </c:val>
          <c:smooth val="0"/>
          <c:extLst>
            <c:ext xmlns:c16="http://schemas.microsoft.com/office/drawing/2014/chart" uri="{C3380CC4-5D6E-409C-BE32-E72D297353CC}">
              <c16:uniqueId val="{00000001-D8A2-4456-9C88-26E38614402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1951.14</c:v>
                </c:pt>
                <c:pt idx="4">
                  <c:v>833.29</c:v>
                </c:pt>
              </c:numCache>
            </c:numRef>
          </c:val>
          <c:extLst>
            <c:ext xmlns:c16="http://schemas.microsoft.com/office/drawing/2014/chart" uri="{C3380CC4-5D6E-409C-BE32-E72D297353CC}">
              <c16:uniqueId val="{00000000-8110-4385-B982-AEBE99ED829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1206.79</c:v>
                </c:pt>
                <c:pt idx="4">
                  <c:v>1258.43</c:v>
                </c:pt>
              </c:numCache>
            </c:numRef>
          </c:val>
          <c:smooth val="0"/>
          <c:extLst>
            <c:ext xmlns:c16="http://schemas.microsoft.com/office/drawing/2014/chart" uri="{C3380CC4-5D6E-409C-BE32-E72D297353CC}">
              <c16:uniqueId val="{00000001-8110-4385-B982-AEBE99ED829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54.22</c:v>
                </c:pt>
                <c:pt idx="4">
                  <c:v>68.75</c:v>
                </c:pt>
              </c:numCache>
            </c:numRef>
          </c:val>
          <c:extLst>
            <c:ext xmlns:c16="http://schemas.microsoft.com/office/drawing/2014/chart" uri="{C3380CC4-5D6E-409C-BE32-E72D297353CC}">
              <c16:uniqueId val="{00000000-DCA1-4A96-A69E-B127343332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71.84</c:v>
                </c:pt>
                <c:pt idx="4">
                  <c:v>73.36</c:v>
                </c:pt>
              </c:numCache>
            </c:numRef>
          </c:val>
          <c:smooth val="0"/>
          <c:extLst>
            <c:ext xmlns:c16="http://schemas.microsoft.com/office/drawing/2014/chart" uri="{C3380CC4-5D6E-409C-BE32-E72D297353CC}">
              <c16:uniqueId val="{00000001-DCA1-4A96-A69E-B127343332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321.10000000000002</c:v>
                </c:pt>
                <c:pt idx="4">
                  <c:v>252.71</c:v>
                </c:pt>
              </c:numCache>
            </c:numRef>
          </c:val>
          <c:extLst>
            <c:ext xmlns:c16="http://schemas.microsoft.com/office/drawing/2014/chart" uri="{C3380CC4-5D6E-409C-BE32-E72D297353CC}">
              <c16:uniqueId val="{00000000-98F6-42DD-A178-FC5129239FA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228.47</c:v>
                </c:pt>
                <c:pt idx="4">
                  <c:v>224.88</c:v>
                </c:pt>
              </c:numCache>
            </c:numRef>
          </c:val>
          <c:smooth val="0"/>
          <c:extLst>
            <c:ext xmlns:c16="http://schemas.microsoft.com/office/drawing/2014/chart" uri="{C3380CC4-5D6E-409C-BE32-E72D297353CC}">
              <c16:uniqueId val="{00000001-98F6-42DD-A178-FC5129239FA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大分県　中津市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7" t="s">
        <v>1</v>
      </c>
      <c r="C7" s="67"/>
      <c r="D7" s="67"/>
      <c r="E7" s="67"/>
      <c r="F7" s="67"/>
      <c r="G7" s="67"/>
      <c r="H7" s="67"/>
      <c r="I7" s="67" t="s">
        <v>2</v>
      </c>
      <c r="J7" s="67"/>
      <c r="K7" s="67"/>
      <c r="L7" s="67"/>
      <c r="M7" s="67"/>
      <c r="N7" s="67"/>
      <c r="O7" s="67"/>
      <c r="P7" s="67" t="s">
        <v>3</v>
      </c>
      <c r="Q7" s="67"/>
      <c r="R7" s="67"/>
      <c r="S7" s="67"/>
      <c r="T7" s="67"/>
      <c r="U7" s="67"/>
      <c r="V7" s="67"/>
      <c r="W7" s="67" t="s">
        <v>4</v>
      </c>
      <c r="X7" s="67"/>
      <c r="Y7" s="67"/>
      <c r="Z7" s="67"/>
      <c r="AA7" s="67"/>
      <c r="AB7" s="67"/>
      <c r="AC7" s="67"/>
      <c r="AD7" s="67" t="s">
        <v>5</v>
      </c>
      <c r="AE7" s="67"/>
      <c r="AF7" s="67"/>
      <c r="AG7" s="67"/>
      <c r="AH7" s="67"/>
      <c r="AI7" s="67"/>
      <c r="AJ7" s="67"/>
      <c r="AK7" s="3"/>
      <c r="AL7" s="67" t="s">
        <v>6</v>
      </c>
      <c r="AM7" s="67"/>
      <c r="AN7" s="67"/>
      <c r="AO7" s="67"/>
      <c r="AP7" s="67"/>
      <c r="AQ7" s="67"/>
      <c r="AR7" s="67"/>
      <c r="AS7" s="67"/>
      <c r="AT7" s="67" t="s">
        <v>7</v>
      </c>
      <c r="AU7" s="67"/>
      <c r="AV7" s="67"/>
      <c r="AW7" s="67"/>
      <c r="AX7" s="67"/>
      <c r="AY7" s="67"/>
      <c r="AZ7" s="67"/>
      <c r="BA7" s="67"/>
      <c r="BB7" s="67" t="s">
        <v>8</v>
      </c>
      <c r="BC7" s="67"/>
      <c r="BD7" s="67"/>
      <c r="BE7" s="67"/>
      <c r="BF7" s="67"/>
      <c r="BG7" s="67"/>
      <c r="BH7" s="67"/>
      <c r="BI7" s="67"/>
      <c r="BJ7" s="3"/>
      <c r="BK7" s="3"/>
      <c r="BL7" s="4" t="s">
        <v>9</v>
      </c>
      <c r="BM7" s="5"/>
      <c r="BN7" s="5"/>
      <c r="BO7" s="5"/>
      <c r="BP7" s="5"/>
      <c r="BQ7" s="5"/>
      <c r="BR7" s="5"/>
      <c r="BS7" s="5"/>
      <c r="BT7" s="5"/>
      <c r="BU7" s="5"/>
      <c r="BV7" s="5"/>
      <c r="BW7" s="5"/>
      <c r="BX7" s="5"/>
      <c r="BY7" s="6"/>
    </row>
    <row r="8" spans="1:78" ht="18.75" customHeight="1" x14ac:dyDescent="0.15">
      <c r="A8" s="2"/>
      <c r="B8" s="74" t="str">
        <f>データ!I6</f>
        <v>法適用</v>
      </c>
      <c r="C8" s="74"/>
      <c r="D8" s="74"/>
      <c r="E8" s="74"/>
      <c r="F8" s="74"/>
      <c r="G8" s="74"/>
      <c r="H8" s="74"/>
      <c r="I8" s="74" t="str">
        <f>データ!J6</f>
        <v>下水道事業</v>
      </c>
      <c r="J8" s="74"/>
      <c r="K8" s="74"/>
      <c r="L8" s="74"/>
      <c r="M8" s="74"/>
      <c r="N8" s="74"/>
      <c r="O8" s="74"/>
      <c r="P8" s="74" t="str">
        <f>データ!K6</f>
        <v>特定環境保全公共下水道</v>
      </c>
      <c r="Q8" s="74"/>
      <c r="R8" s="74"/>
      <c r="S8" s="74"/>
      <c r="T8" s="74"/>
      <c r="U8" s="74"/>
      <c r="V8" s="74"/>
      <c r="W8" s="74" t="str">
        <f>データ!L6</f>
        <v>D2</v>
      </c>
      <c r="X8" s="74"/>
      <c r="Y8" s="74"/>
      <c r="Z8" s="74"/>
      <c r="AA8" s="74"/>
      <c r="AB8" s="74"/>
      <c r="AC8" s="74"/>
      <c r="AD8" s="75" t="str">
        <f>データ!$M$6</f>
        <v>非設置</v>
      </c>
      <c r="AE8" s="75"/>
      <c r="AF8" s="75"/>
      <c r="AG8" s="75"/>
      <c r="AH8" s="75"/>
      <c r="AI8" s="75"/>
      <c r="AJ8" s="75"/>
      <c r="AK8" s="3"/>
      <c r="AL8" s="71">
        <f>データ!S6</f>
        <v>83808</v>
      </c>
      <c r="AM8" s="71"/>
      <c r="AN8" s="71"/>
      <c r="AO8" s="71"/>
      <c r="AP8" s="71"/>
      <c r="AQ8" s="71"/>
      <c r="AR8" s="71"/>
      <c r="AS8" s="71"/>
      <c r="AT8" s="70">
        <f>データ!T6</f>
        <v>491.44</v>
      </c>
      <c r="AU8" s="70"/>
      <c r="AV8" s="70"/>
      <c r="AW8" s="70"/>
      <c r="AX8" s="70"/>
      <c r="AY8" s="70"/>
      <c r="AZ8" s="70"/>
      <c r="BA8" s="70"/>
      <c r="BB8" s="70">
        <f>データ!U6</f>
        <v>170.54</v>
      </c>
      <c r="BC8" s="70"/>
      <c r="BD8" s="70"/>
      <c r="BE8" s="70"/>
      <c r="BF8" s="70"/>
      <c r="BG8" s="70"/>
      <c r="BH8" s="70"/>
      <c r="BI8" s="70"/>
      <c r="BJ8" s="3"/>
      <c r="BK8" s="3"/>
      <c r="BL8" s="72" t="s">
        <v>10</v>
      </c>
      <c r="BM8" s="73"/>
      <c r="BN8" s="7" t="s">
        <v>11</v>
      </c>
      <c r="BO8" s="8"/>
      <c r="BP8" s="8"/>
      <c r="BQ8" s="8"/>
      <c r="BR8" s="8"/>
      <c r="BS8" s="8"/>
      <c r="BT8" s="8"/>
      <c r="BU8" s="8"/>
      <c r="BV8" s="8"/>
      <c r="BW8" s="8"/>
      <c r="BX8" s="8"/>
      <c r="BY8" s="9"/>
    </row>
    <row r="9" spans="1:78" ht="18.75" customHeight="1" x14ac:dyDescent="0.15">
      <c r="A9" s="2"/>
      <c r="B9" s="67" t="s">
        <v>12</v>
      </c>
      <c r="C9" s="67"/>
      <c r="D9" s="67"/>
      <c r="E9" s="67"/>
      <c r="F9" s="67"/>
      <c r="G9" s="67"/>
      <c r="H9" s="67"/>
      <c r="I9" s="67" t="s">
        <v>13</v>
      </c>
      <c r="J9" s="67"/>
      <c r="K9" s="67"/>
      <c r="L9" s="67"/>
      <c r="M9" s="67"/>
      <c r="N9" s="67"/>
      <c r="O9" s="67"/>
      <c r="P9" s="67" t="s">
        <v>14</v>
      </c>
      <c r="Q9" s="67"/>
      <c r="R9" s="67"/>
      <c r="S9" s="67"/>
      <c r="T9" s="67"/>
      <c r="U9" s="67"/>
      <c r="V9" s="67"/>
      <c r="W9" s="67" t="s">
        <v>15</v>
      </c>
      <c r="X9" s="67"/>
      <c r="Y9" s="67"/>
      <c r="Z9" s="67"/>
      <c r="AA9" s="67"/>
      <c r="AB9" s="67"/>
      <c r="AC9" s="67"/>
      <c r="AD9" s="67" t="s">
        <v>16</v>
      </c>
      <c r="AE9" s="67"/>
      <c r="AF9" s="67"/>
      <c r="AG9" s="67"/>
      <c r="AH9" s="67"/>
      <c r="AI9" s="67"/>
      <c r="AJ9" s="67"/>
      <c r="AK9" s="3"/>
      <c r="AL9" s="67" t="s">
        <v>17</v>
      </c>
      <c r="AM9" s="67"/>
      <c r="AN9" s="67"/>
      <c r="AO9" s="67"/>
      <c r="AP9" s="67"/>
      <c r="AQ9" s="67"/>
      <c r="AR9" s="67"/>
      <c r="AS9" s="67"/>
      <c r="AT9" s="67" t="s">
        <v>18</v>
      </c>
      <c r="AU9" s="67"/>
      <c r="AV9" s="67"/>
      <c r="AW9" s="67"/>
      <c r="AX9" s="67"/>
      <c r="AY9" s="67"/>
      <c r="AZ9" s="67"/>
      <c r="BA9" s="67"/>
      <c r="BB9" s="67" t="s">
        <v>19</v>
      </c>
      <c r="BC9" s="67"/>
      <c r="BD9" s="67"/>
      <c r="BE9" s="67"/>
      <c r="BF9" s="67"/>
      <c r="BG9" s="67"/>
      <c r="BH9" s="67"/>
      <c r="BI9" s="67"/>
      <c r="BJ9" s="3"/>
      <c r="BK9" s="3"/>
      <c r="BL9" s="68" t="s">
        <v>20</v>
      </c>
      <c r="BM9" s="69"/>
      <c r="BN9" s="10" t="s">
        <v>21</v>
      </c>
      <c r="BO9" s="11"/>
      <c r="BP9" s="11"/>
      <c r="BQ9" s="11"/>
      <c r="BR9" s="11"/>
      <c r="BS9" s="11"/>
      <c r="BT9" s="11"/>
      <c r="BU9" s="11"/>
      <c r="BV9" s="11"/>
      <c r="BW9" s="11"/>
      <c r="BX9" s="11"/>
      <c r="BY9" s="12"/>
    </row>
    <row r="10" spans="1:78" ht="18.75" customHeight="1" x14ac:dyDescent="0.15">
      <c r="A10" s="2"/>
      <c r="B10" s="70" t="str">
        <f>データ!N6</f>
        <v>-</v>
      </c>
      <c r="C10" s="70"/>
      <c r="D10" s="70"/>
      <c r="E10" s="70"/>
      <c r="F10" s="70"/>
      <c r="G10" s="70"/>
      <c r="H10" s="70"/>
      <c r="I10" s="70">
        <f>データ!O6</f>
        <v>79.45</v>
      </c>
      <c r="J10" s="70"/>
      <c r="K10" s="70"/>
      <c r="L10" s="70"/>
      <c r="M10" s="70"/>
      <c r="N10" s="70"/>
      <c r="O10" s="70"/>
      <c r="P10" s="70">
        <f>データ!P6</f>
        <v>4.1100000000000003</v>
      </c>
      <c r="Q10" s="70"/>
      <c r="R10" s="70"/>
      <c r="S10" s="70"/>
      <c r="T10" s="70"/>
      <c r="U10" s="70"/>
      <c r="V10" s="70"/>
      <c r="W10" s="70">
        <f>データ!Q6</f>
        <v>86.18</v>
      </c>
      <c r="X10" s="70"/>
      <c r="Y10" s="70"/>
      <c r="Z10" s="70"/>
      <c r="AA10" s="70"/>
      <c r="AB10" s="70"/>
      <c r="AC10" s="70"/>
      <c r="AD10" s="71">
        <f>データ!R6</f>
        <v>3300</v>
      </c>
      <c r="AE10" s="71"/>
      <c r="AF10" s="71"/>
      <c r="AG10" s="71"/>
      <c r="AH10" s="71"/>
      <c r="AI10" s="71"/>
      <c r="AJ10" s="71"/>
      <c r="AK10" s="2"/>
      <c r="AL10" s="71">
        <f>データ!V6</f>
        <v>3432</v>
      </c>
      <c r="AM10" s="71"/>
      <c r="AN10" s="71"/>
      <c r="AO10" s="71"/>
      <c r="AP10" s="71"/>
      <c r="AQ10" s="71"/>
      <c r="AR10" s="71"/>
      <c r="AS10" s="71"/>
      <c r="AT10" s="70">
        <f>データ!W6</f>
        <v>2</v>
      </c>
      <c r="AU10" s="70"/>
      <c r="AV10" s="70"/>
      <c r="AW10" s="70"/>
      <c r="AX10" s="70"/>
      <c r="AY10" s="70"/>
      <c r="AZ10" s="70"/>
      <c r="BA10" s="70"/>
      <c r="BB10" s="70">
        <f>データ!X6</f>
        <v>1716</v>
      </c>
      <c r="BC10" s="70"/>
      <c r="BD10" s="70"/>
      <c r="BE10" s="70"/>
      <c r="BF10" s="70"/>
      <c r="BG10" s="70"/>
      <c r="BH10" s="70"/>
      <c r="BI10" s="70"/>
      <c r="BJ10" s="2"/>
      <c r="BK10" s="2"/>
      <c r="BL10" s="59" t="s">
        <v>22</v>
      </c>
      <c r="BM10" s="6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53" t="s">
        <v>26</v>
      </c>
      <c r="BM14" s="54"/>
      <c r="BN14" s="54"/>
      <c r="BO14" s="54"/>
      <c r="BP14" s="54"/>
      <c r="BQ14" s="54"/>
      <c r="BR14" s="54"/>
      <c r="BS14" s="54"/>
      <c r="BT14" s="54"/>
      <c r="BU14" s="54"/>
      <c r="BV14" s="54"/>
      <c r="BW14" s="54"/>
      <c r="BX14" s="54"/>
      <c r="BY14" s="54"/>
      <c r="BZ14" s="5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56"/>
      <c r="BM15" s="57"/>
      <c r="BN15" s="57"/>
      <c r="BO15" s="57"/>
      <c r="BP15" s="57"/>
      <c r="BQ15" s="57"/>
      <c r="BR15" s="57"/>
      <c r="BS15" s="57"/>
      <c r="BT15" s="57"/>
      <c r="BU15" s="57"/>
      <c r="BV15" s="57"/>
      <c r="BW15" s="57"/>
      <c r="BX15" s="57"/>
      <c r="BY15" s="57"/>
      <c r="BZ15" s="5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6"/>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6"/>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3" t="s">
        <v>27</v>
      </c>
      <c r="BM45" s="54"/>
      <c r="BN45" s="54"/>
      <c r="BO45" s="54"/>
      <c r="BP45" s="54"/>
      <c r="BQ45" s="54"/>
      <c r="BR45" s="54"/>
      <c r="BS45" s="54"/>
      <c r="BT45" s="54"/>
      <c r="BU45" s="54"/>
      <c r="BV45" s="54"/>
      <c r="BW45" s="54"/>
      <c r="BX45" s="54"/>
      <c r="BY45" s="54"/>
      <c r="BZ45" s="5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6"/>
      <c r="BM46" s="57"/>
      <c r="BN46" s="57"/>
      <c r="BO46" s="57"/>
      <c r="BP46" s="57"/>
      <c r="BQ46" s="57"/>
      <c r="BR46" s="57"/>
      <c r="BS46" s="57"/>
      <c r="BT46" s="57"/>
      <c r="BU46" s="57"/>
      <c r="BV46" s="57"/>
      <c r="BW46" s="57"/>
      <c r="BX46" s="57"/>
      <c r="BY46" s="57"/>
      <c r="BZ46" s="5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6"/>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6"/>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6"/>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6"/>
      <c r="BM59" s="44"/>
      <c r="BN59" s="44"/>
      <c r="BO59" s="44"/>
      <c r="BP59" s="44"/>
      <c r="BQ59" s="44"/>
      <c r="BR59" s="44"/>
      <c r="BS59" s="44"/>
      <c r="BT59" s="44"/>
      <c r="BU59" s="44"/>
      <c r="BV59" s="44"/>
      <c r="BW59" s="44"/>
      <c r="BX59" s="44"/>
      <c r="BY59" s="44"/>
      <c r="BZ59" s="45"/>
    </row>
    <row r="60" spans="1:78" ht="13.5" customHeight="1" x14ac:dyDescent="0.15">
      <c r="A60" s="2"/>
      <c r="B60" s="50" t="s">
        <v>28</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46"/>
      <c r="BM60" s="44"/>
      <c r="BN60" s="44"/>
      <c r="BO60" s="44"/>
      <c r="BP60" s="44"/>
      <c r="BQ60" s="44"/>
      <c r="BR60" s="44"/>
      <c r="BS60" s="44"/>
      <c r="BT60" s="44"/>
      <c r="BU60" s="44"/>
      <c r="BV60" s="44"/>
      <c r="BW60" s="44"/>
      <c r="BX60" s="44"/>
      <c r="BY60" s="44"/>
      <c r="BZ60" s="45"/>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46"/>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3" t="s">
        <v>29</v>
      </c>
      <c r="BM64" s="54"/>
      <c r="BN64" s="54"/>
      <c r="BO64" s="54"/>
      <c r="BP64" s="54"/>
      <c r="BQ64" s="54"/>
      <c r="BR64" s="54"/>
      <c r="BS64" s="54"/>
      <c r="BT64" s="54"/>
      <c r="BU64" s="54"/>
      <c r="BV64" s="54"/>
      <c r="BW64" s="54"/>
      <c r="BX64" s="54"/>
      <c r="BY64" s="54"/>
      <c r="BZ64" s="5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6"/>
      <c r="BM65" s="57"/>
      <c r="BN65" s="57"/>
      <c r="BO65" s="57"/>
      <c r="BP65" s="57"/>
      <c r="BQ65" s="57"/>
      <c r="BR65" s="57"/>
      <c r="BS65" s="57"/>
      <c r="BT65" s="57"/>
      <c r="BU65" s="57"/>
      <c r="BV65" s="57"/>
      <c r="BW65" s="57"/>
      <c r="BX65" s="57"/>
      <c r="BY65" s="57"/>
      <c r="BZ65" s="5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6"/>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6"/>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6"/>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7"/>
      <c r="BM82" s="48"/>
      <c r="BN82" s="48"/>
      <c r="BO82" s="48"/>
      <c r="BP82" s="48"/>
      <c r="BQ82" s="48"/>
      <c r="BR82" s="48"/>
      <c r="BS82" s="48"/>
      <c r="BT82" s="48"/>
      <c r="BU82" s="48"/>
      <c r="BV82" s="48"/>
      <c r="BW82" s="48"/>
      <c r="BX82" s="48"/>
      <c r="BY82" s="48"/>
      <c r="BZ82" s="4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TnI6DfHjWK7YHR+sD9IlwfWsPc8dr+0ysuHYOgA8Y9gUywE7TNPf0RrX85RXPUSVnhXpKitlJI+7oVIXBmMETQ==" saltValue="azVitjVLS54Ay4JEv1iNM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28" t="s">
        <v>55</v>
      </c>
      <c r="B4" s="30"/>
      <c r="C4" s="30"/>
      <c r="D4" s="30"/>
      <c r="E4" s="30"/>
      <c r="F4" s="30"/>
      <c r="G4" s="30"/>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442038</v>
      </c>
      <c r="D6" s="33">
        <f t="shared" si="3"/>
        <v>46</v>
      </c>
      <c r="E6" s="33">
        <f t="shared" si="3"/>
        <v>17</v>
      </c>
      <c r="F6" s="33">
        <f t="shared" si="3"/>
        <v>4</v>
      </c>
      <c r="G6" s="33">
        <f t="shared" si="3"/>
        <v>0</v>
      </c>
      <c r="H6" s="33" t="str">
        <f t="shared" si="3"/>
        <v>大分県　中津市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79.45</v>
      </c>
      <c r="P6" s="34">
        <f t="shared" si="3"/>
        <v>4.1100000000000003</v>
      </c>
      <c r="Q6" s="34">
        <f t="shared" si="3"/>
        <v>86.18</v>
      </c>
      <c r="R6" s="34">
        <f t="shared" si="3"/>
        <v>3300</v>
      </c>
      <c r="S6" s="34">
        <f t="shared" si="3"/>
        <v>83808</v>
      </c>
      <c r="T6" s="34">
        <f t="shared" si="3"/>
        <v>491.44</v>
      </c>
      <c r="U6" s="34">
        <f t="shared" si="3"/>
        <v>170.54</v>
      </c>
      <c r="V6" s="34">
        <f t="shared" si="3"/>
        <v>3432</v>
      </c>
      <c r="W6" s="34">
        <f t="shared" si="3"/>
        <v>2</v>
      </c>
      <c r="X6" s="34">
        <f t="shared" si="3"/>
        <v>1716</v>
      </c>
      <c r="Y6" s="35" t="str">
        <f>IF(Y7="",NA(),Y7)</f>
        <v>-</v>
      </c>
      <c r="Z6" s="35" t="str">
        <f t="shared" ref="Z6:AH6" si="4">IF(Z7="",NA(),Z7)</f>
        <v>-</v>
      </c>
      <c r="AA6" s="35" t="str">
        <f t="shared" si="4"/>
        <v>-</v>
      </c>
      <c r="AB6" s="35">
        <f t="shared" si="4"/>
        <v>86.42</v>
      </c>
      <c r="AC6" s="35">
        <f t="shared" si="4"/>
        <v>114.74</v>
      </c>
      <c r="AD6" s="35" t="str">
        <f t="shared" si="4"/>
        <v>-</v>
      </c>
      <c r="AE6" s="35" t="str">
        <f t="shared" si="4"/>
        <v>-</v>
      </c>
      <c r="AF6" s="35" t="str">
        <f t="shared" si="4"/>
        <v>-</v>
      </c>
      <c r="AG6" s="35">
        <f t="shared" si="4"/>
        <v>102.73</v>
      </c>
      <c r="AH6" s="35">
        <f t="shared" si="4"/>
        <v>105.78</v>
      </c>
      <c r="AI6" s="34" t="str">
        <f>IF(AI7="","",IF(AI7="-","【-】","【"&amp;SUBSTITUTE(TEXT(AI7,"#,##0.00"),"-","△")&amp;"】"))</f>
        <v>【104.83】</v>
      </c>
      <c r="AJ6" s="35" t="str">
        <f>IF(AJ7="",NA(),AJ7)</f>
        <v>-</v>
      </c>
      <c r="AK6" s="35" t="str">
        <f t="shared" ref="AK6:AS6" si="5">IF(AK7="",NA(),AK7)</f>
        <v>-</v>
      </c>
      <c r="AL6" s="35" t="str">
        <f t="shared" si="5"/>
        <v>-</v>
      </c>
      <c r="AM6" s="35">
        <f t="shared" si="5"/>
        <v>60.31</v>
      </c>
      <c r="AN6" s="34">
        <f t="shared" si="5"/>
        <v>0</v>
      </c>
      <c r="AO6" s="35" t="str">
        <f t="shared" si="5"/>
        <v>-</v>
      </c>
      <c r="AP6" s="35" t="str">
        <f t="shared" si="5"/>
        <v>-</v>
      </c>
      <c r="AQ6" s="35" t="str">
        <f t="shared" si="5"/>
        <v>-</v>
      </c>
      <c r="AR6" s="35">
        <f t="shared" si="5"/>
        <v>94.97</v>
      </c>
      <c r="AS6" s="35">
        <f t="shared" si="5"/>
        <v>63.96</v>
      </c>
      <c r="AT6" s="34" t="str">
        <f>IF(AT7="","",IF(AT7="-","【-】","【"&amp;SUBSTITUTE(TEXT(AT7,"#,##0.00"),"-","△")&amp;"】"))</f>
        <v>【61.55】</v>
      </c>
      <c r="AU6" s="35" t="str">
        <f>IF(AU7="",NA(),AU7)</f>
        <v>-</v>
      </c>
      <c r="AV6" s="35" t="str">
        <f t="shared" ref="AV6:BD6" si="6">IF(AV7="",NA(),AV7)</f>
        <v>-</v>
      </c>
      <c r="AW6" s="35" t="str">
        <f t="shared" si="6"/>
        <v>-</v>
      </c>
      <c r="AX6" s="35">
        <f t="shared" si="6"/>
        <v>19.73</v>
      </c>
      <c r="AY6" s="35">
        <f t="shared" si="6"/>
        <v>77.91</v>
      </c>
      <c r="AZ6" s="35" t="str">
        <f t="shared" si="6"/>
        <v>-</v>
      </c>
      <c r="BA6" s="35" t="str">
        <f t="shared" si="6"/>
        <v>-</v>
      </c>
      <c r="BB6" s="35" t="str">
        <f t="shared" si="6"/>
        <v>-</v>
      </c>
      <c r="BC6" s="35">
        <f t="shared" si="6"/>
        <v>47.72</v>
      </c>
      <c r="BD6" s="35">
        <f t="shared" si="6"/>
        <v>44.24</v>
      </c>
      <c r="BE6" s="34" t="str">
        <f>IF(BE7="","",IF(BE7="-","【-】","【"&amp;SUBSTITUTE(TEXT(BE7,"#,##0.00"),"-","△")&amp;"】"))</f>
        <v>【45.34】</v>
      </c>
      <c r="BF6" s="35" t="str">
        <f>IF(BF7="",NA(),BF7)</f>
        <v>-</v>
      </c>
      <c r="BG6" s="35" t="str">
        <f t="shared" ref="BG6:BO6" si="7">IF(BG7="",NA(),BG7)</f>
        <v>-</v>
      </c>
      <c r="BH6" s="35" t="str">
        <f t="shared" si="7"/>
        <v>-</v>
      </c>
      <c r="BI6" s="35">
        <f t="shared" si="7"/>
        <v>1951.14</v>
      </c>
      <c r="BJ6" s="35">
        <f t="shared" si="7"/>
        <v>833.29</v>
      </c>
      <c r="BK6" s="35" t="str">
        <f t="shared" si="7"/>
        <v>-</v>
      </c>
      <c r="BL6" s="35" t="str">
        <f t="shared" si="7"/>
        <v>-</v>
      </c>
      <c r="BM6" s="35" t="str">
        <f t="shared" si="7"/>
        <v>-</v>
      </c>
      <c r="BN6" s="35">
        <f t="shared" si="7"/>
        <v>1206.79</v>
      </c>
      <c r="BO6" s="35">
        <f t="shared" si="7"/>
        <v>1258.43</v>
      </c>
      <c r="BP6" s="34" t="str">
        <f>IF(BP7="","",IF(BP7="-","【-】","【"&amp;SUBSTITUTE(TEXT(BP7,"#,##0.00"),"-","△")&amp;"】"))</f>
        <v>【1,260.21】</v>
      </c>
      <c r="BQ6" s="35" t="str">
        <f>IF(BQ7="",NA(),BQ7)</f>
        <v>-</v>
      </c>
      <c r="BR6" s="35" t="str">
        <f t="shared" ref="BR6:BZ6" si="8">IF(BR7="",NA(),BR7)</f>
        <v>-</v>
      </c>
      <c r="BS6" s="35" t="str">
        <f t="shared" si="8"/>
        <v>-</v>
      </c>
      <c r="BT6" s="35">
        <f t="shared" si="8"/>
        <v>54.22</v>
      </c>
      <c r="BU6" s="35">
        <f t="shared" si="8"/>
        <v>68.75</v>
      </c>
      <c r="BV6" s="35" t="str">
        <f t="shared" si="8"/>
        <v>-</v>
      </c>
      <c r="BW6" s="35" t="str">
        <f t="shared" si="8"/>
        <v>-</v>
      </c>
      <c r="BX6" s="35" t="str">
        <f t="shared" si="8"/>
        <v>-</v>
      </c>
      <c r="BY6" s="35">
        <f t="shared" si="8"/>
        <v>71.84</v>
      </c>
      <c r="BZ6" s="35">
        <f t="shared" si="8"/>
        <v>73.36</v>
      </c>
      <c r="CA6" s="34" t="str">
        <f>IF(CA7="","",IF(CA7="-","【-】","【"&amp;SUBSTITUTE(TEXT(CA7,"#,##0.00"),"-","△")&amp;"】"))</f>
        <v>【75.29】</v>
      </c>
      <c r="CB6" s="35" t="str">
        <f>IF(CB7="",NA(),CB7)</f>
        <v>-</v>
      </c>
      <c r="CC6" s="35" t="str">
        <f t="shared" ref="CC6:CK6" si="9">IF(CC7="",NA(),CC7)</f>
        <v>-</v>
      </c>
      <c r="CD6" s="35" t="str">
        <f t="shared" si="9"/>
        <v>-</v>
      </c>
      <c r="CE6" s="35">
        <f t="shared" si="9"/>
        <v>321.10000000000002</v>
      </c>
      <c r="CF6" s="35">
        <f t="shared" si="9"/>
        <v>252.71</v>
      </c>
      <c r="CG6" s="35" t="str">
        <f t="shared" si="9"/>
        <v>-</v>
      </c>
      <c r="CH6" s="35" t="str">
        <f t="shared" si="9"/>
        <v>-</v>
      </c>
      <c r="CI6" s="35" t="str">
        <f t="shared" si="9"/>
        <v>-</v>
      </c>
      <c r="CJ6" s="35">
        <f t="shared" si="9"/>
        <v>228.47</v>
      </c>
      <c r="CK6" s="35">
        <f t="shared" si="9"/>
        <v>224.88</v>
      </c>
      <c r="CL6" s="34" t="str">
        <f>IF(CL7="","",IF(CL7="-","【-】","【"&amp;SUBSTITUTE(TEXT(CL7,"#,##0.00"),"-","△")&amp;"】"))</f>
        <v>【215.41】</v>
      </c>
      <c r="CM6" s="35" t="str">
        <f>IF(CM7="",NA(),CM7)</f>
        <v>-</v>
      </c>
      <c r="CN6" s="35" t="str">
        <f t="shared" ref="CN6:CV6" si="10">IF(CN7="",NA(),CN7)</f>
        <v>-</v>
      </c>
      <c r="CO6" s="35" t="str">
        <f t="shared" si="10"/>
        <v>-</v>
      </c>
      <c r="CP6" s="35">
        <f t="shared" si="10"/>
        <v>34.03</v>
      </c>
      <c r="CQ6" s="35">
        <f t="shared" si="10"/>
        <v>34.03</v>
      </c>
      <c r="CR6" s="35" t="str">
        <f t="shared" si="10"/>
        <v>-</v>
      </c>
      <c r="CS6" s="35" t="str">
        <f t="shared" si="10"/>
        <v>-</v>
      </c>
      <c r="CT6" s="35" t="str">
        <f t="shared" si="10"/>
        <v>-</v>
      </c>
      <c r="CU6" s="35">
        <f t="shared" si="10"/>
        <v>42.47</v>
      </c>
      <c r="CV6" s="35">
        <f t="shared" si="10"/>
        <v>42.4</v>
      </c>
      <c r="CW6" s="34" t="str">
        <f>IF(CW7="","",IF(CW7="-","【-】","【"&amp;SUBSTITUTE(TEXT(CW7,"#,##0.00"),"-","△")&amp;"】"))</f>
        <v>【42.90】</v>
      </c>
      <c r="CX6" s="35" t="str">
        <f>IF(CX7="",NA(),CX7)</f>
        <v>-</v>
      </c>
      <c r="CY6" s="35" t="str">
        <f t="shared" ref="CY6:DG6" si="11">IF(CY7="",NA(),CY7)</f>
        <v>-</v>
      </c>
      <c r="CZ6" s="35" t="str">
        <f t="shared" si="11"/>
        <v>-</v>
      </c>
      <c r="DA6" s="35">
        <f t="shared" si="11"/>
        <v>78.569999999999993</v>
      </c>
      <c r="DB6" s="35">
        <f t="shared" si="11"/>
        <v>79.81</v>
      </c>
      <c r="DC6" s="35" t="str">
        <f t="shared" si="11"/>
        <v>-</v>
      </c>
      <c r="DD6" s="35" t="str">
        <f t="shared" si="11"/>
        <v>-</v>
      </c>
      <c r="DE6" s="35" t="str">
        <f t="shared" si="11"/>
        <v>-</v>
      </c>
      <c r="DF6" s="35">
        <f t="shared" si="11"/>
        <v>83.75</v>
      </c>
      <c r="DG6" s="35">
        <f t="shared" si="11"/>
        <v>84.19</v>
      </c>
      <c r="DH6" s="34" t="str">
        <f>IF(DH7="","",IF(DH7="-","【-】","【"&amp;SUBSTITUTE(TEXT(DH7,"#,##0.00"),"-","△")&amp;"】"))</f>
        <v>【84.75】</v>
      </c>
      <c r="DI6" s="35" t="str">
        <f>IF(DI7="",NA(),DI7)</f>
        <v>-</v>
      </c>
      <c r="DJ6" s="35" t="str">
        <f t="shared" ref="DJ6:DR6" si="12">IF(DJ7="",NA(),DJ7)</f>
        <v>-</v>
      </c>
      <c r="DK6" s="35" t="str">
        <f t="shared" si="12"/>
        <v>-</v>
      </c>
      <c r="DL6" s="35">
        <f t="shared" si="12"/>
        <v>3.25</v>
      </c>
      <c r="DM6" s="35">
        <f t="shared" si="12"/>
        <v>6.57</v>
      </c>
      <c r="DN6" s="35" t="str">
        <f t="shared" si="12"/>
        <v>-</v>
      </c>
      <c r="DO6" s="35" t="str">
        <f t="shared" si="12"/>
        <v>-</v>
      </c>
      <c r="DP6" s="35" t="str">
        <f t="shared" si="12"/>
        <v>-</v>
      </c>
      <c r="DQ6" s="35">
        <f t="shared" si="12"/>
        <v>24.68</v>
      </c>
      <c r="DR6" s="35">
        <f t="shared" si="12"/>
        <v>21.36</v>
      </c>
      <c r="DS6" s="34" t="str">
        <f>IF(DS7="","",IF(DS7="-","【-】","【"&amp;SUBSTITUTE(TEXT(DS7,"#,##0.00"),"-","△")&amp;"】"))</f>
        <v>【23.60】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8.6199999999999992</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0.36</v>
      </c>
      <c r="EN6" s="35">
        <f t="shared" si="14"/>
        <v>0.39</v>
      </c>
      <c r="EO6" s="34" t="str">
        <f>IF(EO7="","",IF(EO7="-","【-】","【"&amp;SUBSTITUTE(TEXT(EO7,"#,##0.00"),"-","△")&amp;"】"))</f>
        <v>【0.30】</v>
      </c>
    </row>
    <row r="7" spans="1:148" s="36" customFormat="1" x14ac:dyDescent="0.15">
      <c r="A7" s="28"/>
      <c r="B7" s="37">
        <v>2020</v>
      </c>
      <c r="C7" s="37">
        <v>442038</v>
      </c>
      <c r="D7" s="37">
        <v>46</v>
      </c>
      <c r="E7" s="37">
        <v>17</v>
      </c>
      <c r="F7" s="37">
        <v>4</v>
      </c>
      <c r="G7" s="37">
        <v>0</v>
      </c>
      <c r="H7" s="37" t="s">
        <v>96</v>
      </c>
      <c r="I7" s="37" t="s">
        <v>97</v>
      </c>
      <c r="J7" s="37" t="s">
        <v>98</v>
      </c>
      <c r="K7" s="37" t="s">
        <v>99</v>
      </c>
      <c r="L7" s="37" t="s">
        <v>100</v>
      </c>
      <c r="M7" s="37" t="s">
        <v>101</v>
      </c>
      <c r="N7" s="38" t="s">
        <v>102</v>
      </c>
      <c r="O7" s="38">
        <v>79.45</v>
      </c>
      <c r="P7" s="38">
        <v>4.1100000000000003</v>
      </c>
      <c r="Q7" s="38">
        <v>86.18</v>
      </c>
      <c r="R7" s="38">
        <v>3300</v>
      </c>
      <c r="S7" s="38">
        <v>83808</v>
      </c>
      <c r="T7" s="38">
        <v>491.44</v>
      </c>
      <c r="U7" s="38">
        <v>170.54</v>
      </c>
      <c r="V7" s="38">
        <v>3432</v>
      </c>
      <c r="W7" s="38">
        <v>2</v>
      </c>
      <c r="X7" s="38">
        <v>1716</v>
      </c>
      <c r="Y7" s="38" t="s">
        <v>102</v>
      </c>
      <c r="Z7" s="38" t="s">
        <v>102</v>
      </c>
      <c r="AA7" s="38" t="s">
        <v>102</v>
      </c>
      <c r="AB7" s="38">
        <v>86.42</v>
      </c>
      <c r="AC7" s="38">
        <v>114.74</v>
      </c>
      <c r="AD7" s="38" t="s">
        <v>102</v>
      </c>
      <c r="AE7" s="38" t="s">
        <v>102</v>
      </c>
      <c r="AF7" s="38" t="s">
        <v>102</v>
      </c>
      <c r="AG7" s="38">
        <v>102.73</v>
      </c>
      <c r="AH7" s="38">
        <v>105.78</v>
      </c>
      <c r="AI7" s="38">
        <v>104.83</v>
      </c>
      <c r="AJ7" s="38" t="s">
        <v>102</v>
      </c>
      <c r="AK7" s="38" t="s">
        <v>102</v>
      </c>
      <c r="AL7" s="38" t="s">
        <v>102</v>
      </c>
      <c r="AM7" s="38">
        <v>60.31</v>
      </c>
      <c r="AN7" s="38">
        <v>0</v>
      </c>
      <c r="AO7" s="38" t="s">
        <v>102</v>
      </c>
      <c r="AP7" s="38" t="s">
        <v>102</v>
      </c>
      <c r="AQ7" s="38" t="s">
        <v>102</v>
      </c>
      <c r="AR7" s="38">
        <v>94.97</v>
      </c>
      <c r="AS7" s="38">
        <v>63.96</v>
      </c>
      <c r="AT7" s="38">
        <v>61.55</v>
      </c>
      <c r="AU7" s="38" t="s">
        <v>102</v>
      </c>
      <c r="AV7" s="38" t="s">
        <v>102</v>
      </c>
      <c r="AW7" s="38" t="s">
        <v>102</v>
      </c>
      <c r="AX7" s="38">
        <v>19.73</v>
      </c>
      <c r="AY7" s="38">
        <v>77.91</v>
      </c>
      <c r="AZ7" s="38" t="s">
        <v>102</v>
      </c>
      <c r="BA7" s="38" t="s">
        <v>102</v>
      </c>
      <c r="BB7" s="38" t="s">
        <v>102</v>
      </c>
      <c r="BC7" s="38">
        <v>47.72</v>
      </c>
      <c r="BD7" s="38">
        <v>44.24</v>
      </c>
      <c r="BE7" s="38">
        <v>45.34</v>
      </c>
      <c r="BF7" s="38" t="s">
        <v>102</v>
      </c>
      <c r="BG7" s="38" t="s">
        <v>102</v>
      </c>
      <c r="BH7" s="38" t="s">
        <v>102</v>
      </c>
      <c r="BI7" s="38">
        <v>1951.14</v>
      </c>
      <c r="BJ7" s="38">
        <v>833.29</v>
      </c>
      <c r="BK7" s="38" t="s">
        <v>102</v>
      </c>
      <c r="BL7" s="38" t="s">
        <v>102</v>
      </c>
      <c r="BM7" s="38" t="s">
        <v>102</v>
      </c>
      <c r="BN7" s="38">
        <v>1206.79</v>
      </c>
      <c r="BO7" s="38">
        <v>1258.43</v>
      </c>
      <c r="BP7" s="38">
        <v>1260.21</v>
      </c>
      <c r="BQ7" s="38" t="s">
        <v>102</v>
      </c>
      <c r="BR7" s="38" t="s">
        <v>102</v>
      </c>
      <c r="BS7" s="38" t="s">
        <v>102</v>
      </c>
      <c r="BT7" s="38">
        <v>54.22</v>
      </c>
      <c r="BU7" s="38">
        <v>68.75</v>
      </c>
      <c r="BV7" s="38" t="s">
        <v>102</v>
      </c>
      <c r="BW7" s="38" t="s">
        <v>102</v>
      </c>
      <c r="BX7" s="38" t="s">
        <v>102</v>
      </c>
      <c r="BY7" s="38">
        <v>71.84</v>
      </c>
      <c r="BZ7" s="38">
        <v>73.36</v>
      </c>
      <c r="CA7" s="38">
        <v>75.290000000000006</v>
      </c>
      <c r="CB7" s="38" t="s">
        <v>102</v>
      </c>
      <c r="CC7" s="38" t="s">
        <v>102</v>
      </c>
      <c r="CD7" s="38" t="s">
        <v>102</v>
      </c>
      <c r="CE7" s="38">
        <v>321.10000000000002</v>
      </c>
      <c r="CF7" s="38">
        <v>252.71</v>
      </c>
      <c r="CG7" s="38" t="s">
        <v>102</v>
      </c>
      <c r="CH7" s="38" t="s">
        <v>102</v>
      </c>
      <c r="CI7" s="38" t="s">
        <v>102</v>
      </c>
      <c r="CJ7" s="38">
        <v>228.47</v>
      </c>
      <c r="CK7" s="38">
        <v>224.88</v>
      </c>
      <c r="CL7" s="38">
        <v>215.41</v>
      </c>
      <c r="CM7" s="38" t="s">
        <v>102</v>
      </c>
      <c r="CN7" s="38" t="s">
        <v>102</v>
      </c>
      <c r="CO7" s="38" t="s">
        <v>102</v>
      </c>
      <c r="CP7" s="38">
        <v>34.03</v>
      </c>
      <c r="CQ7" s="38">
        <v>34.03</v>
      </c>
      <c r="CR7" s="38" t="s">
        <v>102</v>
      </c>
      <c r="CS7" s="38" t="s">
        <v>102</v>
      </c>
      <c r="CT7" s="38" t="s">
        <v>102</v>
      </c>
      <c r="CU7" s="38">
        <v>42.47</v>
      </c>
      <c r="CV7" s="38">
        <v>42.4</v>
      </c>
      <c r="CW7" s="38">
        <v>42.9</v>
      </c>
      <c r="CX7" s="38" t="s">
        <v>102</v>
      </c>
      <c r="CY7" s="38" t="s">
        <v>102</v>
      </c>
      <c r="CZ7" s="38" t="s">
        <v>102</v>
      </c>
      <c r="DA7" s="38">
        <v>78.569999999999993</v>
      </c>
      <c r="DB7" s="38">
        <v>79.81</v>
      </c>
      <c r="DC7" s="38" t="s">
        <v>102</v>
      </c>
      <c r="DD7" s="38" t="s">
        <v>102</v>
      </c>
      <c r="DE7" s="38" t="s">
        <v>102</v>
      </c>
      <c r="DF7" s="38">
        <v>83.75</v>
      </c>
      <c r="DG7" s="38">
        <v>84.19</v>
      </c>
      <c r="DH7" s="38">
        <v>84.75</v>
      </c>
      <c r="DI7" s="38" t="s">
        <v>102</v>
      </c>
      <c r="DJ7" s="38" t="s">
        <v>102</v>
      </c>
      <c r="DK7" s="38" t="s">
        <v>102</v>
      </c>
      <c r="DL7" s="38">
        <v>3.25</v>
      </c>
      <c r="DM7" s="38">
        <v>6.57</v>
      </c>
      <c r="DN7" s="38" t="s">
        <v>102</v>
      </c>
      <c r="DO7" s="38" t="s">
        <v>102</v>
      </c>
      <c r="DP7" s="38" t="s">
        <v>102</v>
      </c>
      <c r="DQ7" s="38">
        <v>24.68</v>
      </c>
      <c r="DR7" s="38">
        <v>21.36</v>
      </c>
      <c r="DS7" s="38">
        <v>23.6</v>
      </c>
      <c r="DT7" s="38" t="s">
        <v>102</v>
      </c>
      <c r="DU7" s="38" t="s">
        <v>102</v>
      </c>
      <c r="DV7" s="38" t="s">
        <v>102</v>
      </c>
      <c r="DW7" s="38">
        <v>0</v>
      </c>
      <c r="DX7" s="38">
        <v>0</v>
      </c>
      <c r="DY7" s="38" t="s">
        <v>102</v>
      </c>
      <c r="DZ7" s="38" t="s">
        <v>102</v>
      </c>
      <c r="EA7" s="38" t="s">
        <v>102</v>
      </c>
      <c r="EB7" s="38">
        <v>8.6199999999999992</v>
      </c>
      <c r="EC7" s="38">
        <v>0.01</v>
      </c>
      <c r="ED7" s="38">
        <v>0.01</v>
      </c>
      <c r="EE7" s="38" t="s">
        <v>102</v>
      </c>
      <c r="EF7" s="38" t="s">
        <v>102</v>
      </c>
      <c r="EG7" s="38" t="s">
        <v>102</v>
      </c>
      <c r="EH7" s="38">
        <v>0</v>
      </c>
      <c r="EI7" s="38">
        <v>0</v>
      </c>
      <c r="EJ7" s="38" t="s">
        <v>102</v>
      </c>
      <c r="EK7" s="38" t="s">
        <v>102</v>
      </c>
      <c r="EL7" s="38" t="s">
        <v>102</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kasa</cp:lastModifiedBy>
  <cp:lastPrinted>2022-01-21T01:30:41Z</cp:lastPrinted>
  <dcterms:created xsi:type="dcterms:W3CDTF">2021-12-03T07:28:17Z</dcterms:created>
  <dcterms:modified xsi:type="dcterms:W3CDTF">2022-02-02T05:28:02Z</dcterms:modified>
  <cp:category/>
</cp:coreProperties>
</file>