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5_ＨＰ掲載用\05経営比較分析表\03中津市\"/>
    </mc:Choice>
  </mc:AlternateContent>
  <workbookProtection workbookAlgorithmName="SHA-512" workbookHashValue="Tx3G6Uzj2weVa4M1izFy4rVeR7nre29bKuPGPf4mpH9pU3edkclI/jjyT8nDFkiYfpT9yBdxwwric215vsWXPA==" workbookSaltValue="FN5SN3ubE1qCyyP79nFUSg==" workbookSpinCount="100000" lockStructure="1"/>
  <bookViews>
    <workbookView xWindow="0" yWindow="0" windowWidth="28800" windowHeight="123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<sst xmlns="http://schemas.openxmlformats.org/spreadsheetml/2006/main" count="297" uniqueCount="119">
  <si>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</si>
  <si>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</si>
  <si>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</si>
  <si>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</si>
  <si>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</si>
  <si>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</si>
  <si>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</si>
  <si>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</si>
  <si>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</si>
  <si>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</si>
  <si>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</si>
  <si>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</si>
  <si>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</si>
  <si>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</si>
  <si>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</si>
  <si>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</si>
  <si>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</si>
  <si>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</si>
  <si>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</si>
  <si>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</si>
  <si>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</si>
  <si>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</si>
  <si>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</si>
  <si>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</si>
  <si>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</si>
  <si>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</si>
  <si>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</si>
  <si>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</si>
  <si>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</si>
  <si>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</si>
  <si>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</si>
  <si>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</si>
  <si>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</si>
  <si>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</si>
  <si>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</si>
  <si>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</si>
  <si>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</si>
  <si>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</si>
  <si>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</si>
  <si>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</si>
  <si>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</si>
  <si>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</si>
  <si>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</si>
  <si>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</si>
  <si>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</si>
  <si>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</si>
  <si>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</si>
  <si>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</si>
  <si>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</si>
  <si>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</si>
  <si>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</si>
  <si>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</si>
  <si>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</si>
  <si>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</si>
  <si>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</si>
  <si>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</si>
  <si>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</si>
  <si>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</si>
  <si>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</si>
  <si>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</si>
  <si>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</si>
  <si>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</si>
  <si>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</si>
  <si>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</si>
  <si>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</si>
  <si>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</si>
  <si>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</si>
  <si>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</si>
  <si>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</si>
  <si>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</si>
  <si>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</si>
  <si>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</si>
  <si>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</si>
  <si>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</si>
  <si>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</si>
  <si>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</si>
  <si>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</si>
  <si>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</si>
  <si>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</si>
  <si>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</si>
  <si>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</si>
  <si>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</si>
  <si>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</si>
  <si>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</si>
  <si>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</si>
  <si>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</si>
  <si>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</si>
  <si>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</si>
  <si>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</si>
  <si>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</si>
  <si>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</si>
  <si>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</si>
  <si>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</si>
  <si>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</si>
  <si>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</si>
  <si>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</si>
  <si>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</si>
  <si>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</si>
  <si>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</si>
  <si>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</si>
  <si>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</si>
  <si>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</si>
  <si>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</si>
  <si>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</si>
  <si>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</si>
  <si>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</si>
  <si>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</si>
  <si>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</si>
  <si>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</si>
  <si>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</si>
  <si>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</si>
  <si>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</si>
  <si>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</si>
  <si>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</si>
  <si>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</si>
  <si>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</si>
  <si>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類似団体と比較すると、水洗化率が平均値を大きく下回っており接続の促進により収入確保につなげる必要がある。公共下水道事業会計は経営状況を的確に把握し、事業・サービスを将来にわたって持続的に提供していくために令和元年度から公営企業会計に移行した。今後も国の動向に注視し、県・近隣市町村等との情報共有及び連携を図りながら、経営戦略に基づき将来を見据えた持続可能で効率的な事業運営を行っていく方針である。</t>
    <phoneticPr fontId="4"/>
  </si>
  <si>
    <t>①『有形固定資産減価償却率』・・・有形固定資産のうち償却対象資産の減価償却がどの程度進んでいるかを表す指標。現在も整備を進めている状況であるため、低い数値となっている。
②『管渠老朽化率』・・・法定耐用年数を超えた管渠延長の割合を表した指標。供用開始から35年経過しており、耐用年数50年には達していないため、数値が0となっている。
③『管渠改善率』・・・当該年度に更新した管渠延長の割合を表した指標。管渠の更新をまだ実施していないため0％である。供用開始から35年経過しており、耐用年数50年には達していないが、毎年管路の損傷劣化箇所について調査している状況である。今後は将来的な経営に与える影響を考慮しながら老朽化対策について検討する必要がある。</t>
    <phoneticPr fontId="4"/>
  </si>
  <si>
    <r>
      <rPr>
        <sz val="10"/>
        <rFont val="ＭＳ ゴシック"/>
        <family val="3"/>
        <charset val="128"/>
      </rPr>
      <t>①『経常収支比率』・・・経常費用が経常収益でどの程度賄われているかを示す指標。100％を上回っているが、他会計からの繰入金があるためであり、さらなる使用料収入の確保と維持管理費縮減に努める必要がある。
②『累積欠損金比率』・・・累積欠損金は発生しておらず、0％であり問題はない。
③『流動比率』・・・短期的な債務に対する支払い能力を示す指標であり100％を下回っているため、投資規模の適正化が必要な状況である。
④『企業債残高対事業規模比率』・・・使用料収入に対する企業債残高の割合であり、企業債残高の規模を表す指標。類似団体と比較して平均値を下回っている。老朽化に伴い施設等の更新が増える事を踏まえ、今後も企業債残高を注視し、投資規模の適正化を判断する必要がある。</t>
    </r>
    <r>
      <rPr>
        <sz val="10"/>
        <color rgb="FFFF0000"/>
        <rFont val="ＭＳ ゴシック"/>
        <family val="3"/>
        <charset val="128"/>
      </rPr>
      <t xml:space="preserve">
</t>
    </r>
    <r>
      <rPr>
        <sz val="10"/>
        <rFont val="ＭＳ ゴシック"/>
        <family val="3"/>
        <charset val="128"/>
      </rPr>
      <t>⑤『経費回収率』・・・使用料で回収すべき経費を、どの程度使用料で賄えているかを表した指標。100％を下回っているため、今後も適正な使用料収入の確保及び汚水処理費の削減が必要である。
⑥『汚水処理原価』・・・有収水量1ｍ3あたりの汚水処理に要した費用であり、汚水資本費・汚水維持管理費の両方を含めた汚水処理に係るコストを表した指標。類似団体と比べても高いため、今後も維持管理費の削減等の経営改善が必要である。
⑦『施設利用率』・・・処理場の処理能力に対する汚水量の割合で、施設の利用状況を判断する指標。水洗化率が低いため平均値を下回っている。
⑧『水洗化率』・・・処理区域内で水洗便所を設置して汚水処理している人口の割合を表した指標。水質保全や収入増加の観点から、今後も水洗化の促進に取り組む必要がある。</t>
    </r>
    <rPh sb="268" eb="270">
      <t>ヘイキン</t>
    </rPh>
    <rPh sb="270" eb="271">
      <t>チ</t>
    </rPh>
    <rPh sb="272" eb="274">
      <t>シタマワ</t>
    </rPh>
    <rPh sb="279" eb="281">
      <t>ロウキュウ</t>
    </rPh>
    <rPh sb="281" eb="282">
      <t>カ</t>
    </rPh>
    <rPh sb="283" eb="284">
      <t>トモナ</t>
    </rPh>
    <rPh sb="285" eb="287">
      <t>シセツ</t>
    </rPh>
    <rPh sb="287" eb="288">
      <t>トウ</t>
    </rPh>
    <rPh sb="289" eb="291">
      <t>コウシン</t>
    </rPh>
    <rPh sb="292" eb="293">
      <t>フ</t>
    </rPh>
    <rPh sb="295" eb="296">
      <t>コト</t>
    </rPh>
    <rPh sb="297" eb="298">
      <t>フ</t>
    </rPh>
    <rPh sb="301" eb="303">
      <t>コンゴ</t>
    </rPh>
    <rPh sb="304" eb="306">
      <t>キギョウ</t>
    </rPh>
    <rPh sb="306" eb="307">
      <t>サイ</t>
    </rPh>
    <rPh sb="307" eb="309">
      <t>ザンダカ</t>
    </rPh>
    <rPh sb="310" eb="312">
      <t>チュウシ</t>
    </rPh>
    <rPh sb="323" eb="325">
      <t>ハンダン</t>
    </rPh>
    <rPh sb="327" eb="32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</si>
</sst>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474-44F8-87FB-6655843C148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0.09</c:v>
                </c:pt>
              </c:numCache>
            </c:numRef>
          </c:val>
          <c:smooth val="0"/>
          <c:extLst>
            <c:ext xmlns:c16="http://schemas.microsoft.com/office/drawing/2014/chart" uri="{C3380CC4-5D6E-409C-BE32-E72D297353CC}">
              <c16:uniqueId val="{00000001-4474-44F8-87FB-6655843C148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59.04</c:v>
                </c:pt>
                <c:pt idx="4">
                  <c:v>61.45</c:v>
                </c:pt>
              </c:numCache>
            </c:numRef>
          </c:val>
          <c:extLst>
            <c:ext xmlns:c16="http://schemas.microsoft.com/office/drawing/2014/chart" uri="{C3380CC4-5D6E-409C-BE32-E72D297353CC}">
              <c16:uniqueId val="{00000000-2DB3-40C8-BA2C-8129FAAD4B8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68.31</c:v>
                </c:pt>
                <c:pt idx="4">
                  <c:v>65.28</c:v>
                </c:pt>
              </c:numCache>
            </c:numRef>
          </c:val>
          <c:smooth val="0"/>
          <c:extLst>
            <c:ext xmlns:c16="http://schemas.microsoft.com/office/drawing/2014/chart" uri="{C3380CC4-5D6E-409C-BE32-E72D297353CC}">
              <c16:uniqueId val="{00000001-2DB3-40C8-BA2C-8129FAAD4B8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79.53</c:v>
                </c:pt>
                <c:pt idx="4">
                  <c:v>79.040000000000006</c:v>
                </c:pt>
              </c:numCache>
            </c:numRef>
          </c:val>
          <c:extLst>
            <c:ext xmlns:c16="http://schemas.microsoft.com/office/drawing/2014/chart" uri="{C3380CC4-5D6E-409C-BE32-E72D297353CC}">
              <c16:uniqueId val="{00000000-9514-4DFF-B9EA-97F48BEB93C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92.62</c:v>
                </c:pt>
                <c:pt idx="4">
                  <c:v>92.72</c:v>
                </c:pt>
              </c:numCache>
            </c:numRef>
          </c:val>
          <c:smooth val="0"/>
          <c:extLst>
            <c:ext xmlns:c16="http://schemas.microsoft.com/office/drawing/2014/chart" uri="{C3380CC4-5D6E-409C-BE32-E72D297353CC}">
              <c16:uniqueId val="{00000001-9514-4DFF-B9EA-97F48BEB93C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106.61</c:v>
                </c:pt>
                <c:pt idx="4">
                  <c:v>104.88</c:v>
                </c:pt>
              </c:numCache>
            </c:numRef>
          </c:val>
          <c:extLst>
            <c:ext xmlns:c16="http://schemas.microsoft.com/office/drawing/2014/chart" uri="{C3380CC4-5D6E-409C-BE32-E72D297353CC}">
              <c16:uniqueId val="{00000000-AD24-4824-9D53-1E8E442EDF4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106.99</c:v>
                </c:pt>
                <c:pt idx="4">
                  <c:v>107.85</c:v>
                </c:pt>
              </c:numCache>
            </c:numRef>
          </c:val>
          <c:smooth val="0"/>
          <c:extLst>
            <c:ext xmlns:c16="http://schemas.microsoft.com/office/drawing/2014/chart" uri="{C3380CC4-5D6E-409C-BE32-E72D297353CC}">
              <c16:uniqueId val="{00000001-AD24-4824-9D53-1E8E442EDF4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3.91</c:v>
                </c:pt>
                <c:pt idx="4">
                  <c:v>7.51</c:v>
                </c:pt>
              </c:numCache>
            </c:numRef>
          </c:val>
          <c:extLst>
            <c:ext xmlns:c16="http://schemas.microsoft.com/office/drawing/2014/chart" uri="{C3380CC4-5D6E-409C-BE32-E72D297353CC}">
              <c16:uniqueId val="{00000000-A51A-46DF-B8AD-CB7E2D0E5C2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26.36</c:v>
                </c:pt>
                <c:pt idx="4">
                  <c:v>23.79</c:v>
                </c:pt>
              </c:numCache>
            </c:numRef>
          </c:val>
          <c:smooth val="0"/>
          <c:extLst>
            <c:ext xmlns:c16="http://schemas.microsoft.com/office/drawing/2014/chart" uri="{C3380CC4-5D6E-409C-BE32-E72D297353CC}">
              <c16:uniqueId val="{00000001-A51A-46DF-B8AD-CB7E2D0E5C2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09E-46A6-B9B7-AFA1DF76D58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1.43</c:v>
                </c:pt>
                <c:pt idx="4">
                  <c:v>1.22</c:v>
                </c:pt>
              </c:numCache>
            </c:numRef>
          </c:val>
          <c:smooth val="0"/>
          <c:extLst>
            <c:ext xmlns:c16="http://schemas.microsoft.com/office/drawing/2014/chart" uri="{C3380CC4-5D6E-409C-BE32-E72D297353CC}">
              <c16:uniqueId val="{00000001-509E-46A6-B9B7-AFA1DF76D58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097-49C8-8237-52FB623FCB4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c:v>
                </c:pt>
                <c:pt idx="4">
                  <c:v>4.72</c:v>
                </c:pt>
              </c:numCache>
            </c:numRef>
          </c:val>
          <c:smooth val="0"/>
          <c:extLst>
            <c:ext xmlns:c16="http://schemas.microsoft.com/office/drawing/2014/chart" uri="{C3380CC4-5D6E-409C-BE32-E72D297353CC}">
              <c16:uniqueId val="{00000001-8097-49C8-8237-52FB623FCB4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40.03</c:v>
                </c:pt>
                <c:pt idx="4">
                  <c:v>74.64</c:v>
                </c:pt>
              </c:numCache>
            </c:numRef>
          </c:val>
          <c:extLst>
            <c:ext xmlns:c16="http://schemas.microsoft.com/office/drawing/2014/chart" uri="{C3380CC4-5D6E-409C-BE32-E72D297353CC}">
              <c16:uniqueId val="{00000000-3F4F-47D4-86B2-8325E60F424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68.180000000000007</c:v>
                </c:pt>
                <c:pt idx="4">
                  <c:v>67.930000000000007</c:v>
                </c:pt>
              </c:numCache>
            </c:numRef>
          </c:val>
          <c:smooth val="0"/>
          <c:extLst>
            <c:ext xmlns:c16="http://schemas.microsoft.com/office/drawing/2014/chart" uri="{C3380CC4-5D6E-409C-BE32-E72D297353CC}">
              <c16:uniqueId val="{00000001-3F4F-47D4-86B2-8325E60F424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2323.8200000000002</c:v>
                </c:pt>
                <c:pt idx="4">
                  <c:v>360.3</c:v>
                </c:pt>
              </c:numCache>
            </c:numRef>
          </c:val>
          <c:extLst>
            <c:ext xmlns:c16="http://schemas.microsoft.com/office/drawing/2014/chart" uri="{C3380CC4-5D6E-409C-BE32-E72D297353CC}">
              <c16:uniqueId val="{00000000-2591-42D3-BF39-CD4FCE9588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847.44</c:v>
                </c:pt>
                <c:pt idx="4">
                  <c:v>857.88</c:v>
                </c:pt>
              </c:numCache>
            </c:numRef>
          </c:val>
          <c:smooth val="0"/>
          <c:extLst>
            <c:ext xmlns:c16="http://schemas.microsoft.com/office/drawing/2014/chart" uri="{C3380CC4-5D6E-409C-BE32-E72D297353CC}">
              <c16:uniqueId val="{00000001-2591-42D3-BF39-CD4FCE9588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98.39</c:v>
                </c:pt>
                <c:pt idx="4">
                  <c:v>93.89</c:v>
                </c:pt>
              </c:numCache>
            </c:numRef>
          </c:val>
          <c:extLst>
            <c:ext xmlns:c16="http://schemas.microsoft.com/office/drawing/2014/chart" uri="{C3380CC4-5D6E-409C-BE32-E72D297353CC}">
              <c16:uniqueId val="{00000000-35EB-41AA-96EA-7DEEF9D8229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94.69</c:v>
                </c:pt>
                <c:pt idx="4">
                  <c:v>94.97</c:v>
                </c:pt>
              </c:numCache>
            </c:numRef>
          </c:val>
          <c:smooth val="0"/>
          <c:extLst>
            <c:ext xmlns:c16="http://schemas.microsoft.com/office/drawing/2014/chart" uri="{C3380CC4-5D6E-409C-BE32-E72D297353CC}">
              <c16:uniqueId val="{00000001-35EB-41AA-96EA-7DEEF9D8229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175.85</c:v>
                </c:pt>
                <c:pt idx="4">
                  <c:v>183.06</c:v>
                </c:pt>
              </c:numCache>
            </c:numRef>
          </c:val>
          <c:extLst>
            <c:ext xmlns:c16="http://schemas.microsoft.com/office/drawing/2014/chart" uri="{C3380CC4-5D6E-409C-BE32-E72D297353CC}">
              <c16:uniqueId val="{00000000-C8D3-48EE-B4B2-76E21C908D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159.78</c:v>
                </c:pt>
                <c:pt idx="4">
                  <c:v>159.49</c:v>
                </c:pt>
              </c:numCache>
            </c:numRef>
          </c:val>
          <c:smooth val="0"/>
          <c:extLst>
            <c:ext xmlns:c16="http://schemas.microsoft.com/office/drawing/2014/chart" uri="{C3380CC4-5D6E-409C-BE32-E72D297353CC}">
              <c16:uniqueId val="{00000001-C8D3-48EE-B4B2-76E21C908D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中津市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83808</v>
      </c>
      <c r="AM8" s="51"/>
      <c r="AN8" s="51"/>
      <c r="AO8" s="51"/>
      <c r="AP8" s="51"/>
      <c r="AQ8" s="51"/>
      <c r="AR8" s="51"/>
      <c r="AS8" s="51"/>
      <c r="AT8" s="46">
        <f>データ!T6</f>
        <v>491.44</v>
      </c>
      <c r="AU8" s="46"/>
      <c r="AV8" s="46"/>
      <c r="AW8" s="46"/>
      <c r="AX8" s="46"/>
      <c r="AY8" s="46"/>
      <c r="AZ8" s="46"/>
      <c r="BA8" s="46"/>
      <c r="BB8" s="46">
        <f>データ!U6</f>
        <v>170.54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56.06</v>
      </c>
      <c r="J10" s="46"/>
      <c r="K10" s="46"/>
      <c r="L10" s="46"/>
      <c r="M10" s="46"/>
      <c r="N10" s="46"/>
      <c r="O10" s="46"/>
      <c r="P10" s="46">
        <f>データ!P6</f>
        <v>39.46</v>
      </c>
      <c r="Q10" s="46"/>
      <c r="R10" s="46"/>
      <c r="S10" s="46"/>
      <c r="T10" s="46"/>
      <c r="U10" s="46"/>
      <c r="V10" s="46"/>
      <c r="W10" s="46">
        <f>データ!Q6</f>
        <v>72.47</v>
      </c>
      <c r="X10" s="46"/>
      <c r="Y10" s="46"/>
      <c r="Z10" s="46"/>
      <c r="AA10" s="46"/>
      <c r="AB10" s="46"/>
      <c r="AC10" s="46"/>
      <c r="AD10" s="51">
        <f>データ!R6</f>
        <v>3300</v>
      </c>
      <c r="AE10" s="51"/>
      <c r="AF10" s="51"/>
      <c r="AG10" s="51"/>
      <c r="AH10" s="51"/>
      <c r="AI10" s="51"/>
      <c r="AJ10" s="51"/>
      <c r="AK10" s="2"/>
      <c r="AL10" s="51">
        <f>データ!V6</f>
        <v>32958</v>
      </c>
      <c r="AM10" s="51"/>
      <c r="AN10" s="51"/>
      <c r="AO10" s="51"/>
      <c r="AP10" s="51"/>
      <c r="AQ10" s="51"/>
      <c r="AR10" s="51"/>
      <c r="AS10" s="51"/>
      <c r="AT10" s="46">
        <f>データ!W6</f>
        <v>8.69</v>
      </c>
      <c r="AU10" s="46"/>
      <c r="AV10" s="46"/>
      <c r="AW10" s="46"/>
      <c r="AX10" s="46"/>
      <c r="AY10" s="46"/>
      <c r="AZ10" s="46"/>
      <c r="BA10" s="46"/>
      <c r="BB10" s="46">
        <f>データ!X6</f>
        <v>3792.64</v>
      </c>
      <c r="BC10" s="46"/>
      <c r="BD10" s="46"/>
      <c r="BE10" s="46"/>
      <c r="BF10" s="46"/>
      <c r="BG10" s="46"/>
      <c r="BH10" s="46"/>
      <c r="BI10" s="46"/>
      <c r="BJ10" s="2"/>
      <c r="BK10" s="2"/>
      <c r="BL10" s="70" t="s">
        <v>22</v>
      </c>
      <c r="BM10" s="71"/>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24</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25</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4" t="s">
        <v>27</v>
      </c>
      <c r="BM45" s="65"/>
      <c r="BN45" s="65"/>
      <c r="BO45" s="65"/>
      <c r="BP45" s="65"/>
      <c r="BQ45" s="65"/>
      <c r="BR45" s="65"/>
      <c r="BS45" s="65"/>
      <c r="BT45" s="65"/>
      <c r="BU45" s="65"/>
      <c r="BV45" s="65"/>
      <c r="BW45" s="65"/>
      <c r="BX45" s="65"/>
      <c r="BY45" s="65"/>
      <c r="BZ45" s="6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7"/>
      <c r="BM46" s="68"/>
      <c r="BN46" s="68"/>
      <c r="BO46" s="68"/>
      <c r="BP46" s="68"/>
      <c r="BQ46" s="68"/>
      <c r="BR46" s="68"/>
      <c r="BS46" s="68"/>
      <c r="BT46" s="68"/>
      <c r="BU46" s="68"/>
      <c r="BV46" s="68"/>
      <c r="BW46" s="68"/>
      <c r="BX46" s="68"/>
      <c r="BY46" s="68"/>
      <c r="BZ46" s="6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7"/>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7"/>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7"/>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5"/>
      <c r="BN59" s="55"/>
      <c r="BO59" s="55"/>
      <c r="BP59" s="55"/>
      <c r="BQ59" s="55"/>
      <c r="BR59" s="55"/>
      <c r="BS59" s="55"/>
      <c r="BT59" s="55"/>
      <c r="BU59" s="55"/>
      <c r="BV59" s="55"/>
      <c r="BW59" s="55"/>
      <c r="BX59" s="55"/>
      <c r="BY59" s="55"/>
      <c r="BZ59" s="5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7"/>
      <c r="BM60" s="55"/>
      <c r="BN60" s="55"/>
      <c r="BO60" s="55"/>
      <c r="BP60" s="55"/>
      <c r="BQ60" s="55"/>
      <c r="BR60" s="55"/>
      <c r="BS60" s="55"/>
      <c r="BT60" s="55"/>
      <c r="BU60" s="55"/>
      <c r="BV60" s="55"/>
      <c r="BW60" s="55"/>
      <c r="BX60" s="55"/>
      <c r="BY60" s="55"/>
      <c r="BZ60" s="5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7"/>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4" t="s">
        <v>29</v>
      </c>
      <c r="BM64" s="65"/>
      <c r="BN64" s="65"/>
      <c r="BO64" s="65"/>
      <c r="BP64" s="65"/>
      <c r="BQ64" s="65"/>
      <c r="BR64" s="65"/>
      <c r="BS64" s="65"/>
      <c r="BT64" s="65"/>
      <c r="BU64" s="65"/>
      <c r="BV64" s="65"/>
      <c r="BW64" s="65"/>
      <c r="BX64" s="65"/>
      <c r="BY64" s="65"/>
      <c r="BZ64" s="6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7"/>
      <c r="BM65" s="68"/>
      <c r="BN65" s="68"/>
      <c r="BO65" s="68"/>
      <c r="BP65" s="68"/>
      <c r="BQ65" s="68"/>
      <c r="BR65" s="68"/>
      <c r="BS65" s="68"/>
      <c r="BT65" s="68"/>
      <c r="BU65" s="68"/>
      <c r="BV65" s="68"/>
      <c r="BW65" s="68"/>
      <c r="BX65" s="68"/>
      <c r="BY65" s="68"/>
      <c r="BZ65" s="6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8"/>
      <c r="BM82" s="59"/>
      <c r="BN82" s="59"/>
      <c r="BO82" s="59"/>
      <c r="BP82" s="59"/>
      <c r="BQ82" s="59"/>
      <c r="BR82" s="59"/>
      <c r="BS82" s="59"/>
      <c r="BT82" s="59"/>
      <c r="BU82" s="59"/>
      <c r="BV82" s="59"/>
      <c r="BW82" s="59"/>
      <c r="BX82" s="59"/>
      <c r="BY82" s="59"/>
      <c r="BZ82" s="60"/>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dVPDCR8CTwXwehjilOUTi8O00OvsHXSYVsGvcnjXY/JVAchYeU4emzWvrW8nvFRZqYhXyoYC1sTvgxWa5Vnvcw==" saltValue="sZdo2eRYctgenoW4gqQOy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28" t="s">
        <v>55</v>
      </c>
      <c r="B4" s="30"/>
      <c r="C4" s="30"/>
      <c r="D4" s="30"/>
      <c r="E4" s="30"/>
      <c r="F4" s="30"/>
      <c r="G4" s="30"/>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442038</v>
      </c>
      <c r="D6" s="33">
        <f t="shared" si="3"/>
        <v>46</v>
      </c>
      <c r="E6" s="33">
        <f t="shared" si="3"/>
        <v>17</v>
      </c>
      <c r="F6" s="33">
        <f t="shared" si="3"/>
        <v>1</v>
      </c>
      <c r="G6" s="33">
        <f t="shared" si="3"/>
        <v>0</v>
      </c>
      <c r="H6" s="33" t="str">
        <f t="shared" si="3"/>
        <v>大分県　中津市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56.06</v>
      </c>
      <c r="P6" s="34">
        <f t="shared" si="3"/>
        <v>39.46</v>
      </c>
      <c r="Q6" s="34">
        <f t="shared" si="3"/>
        <v>72.47</v>
      </c>
      <c r="R6" s="34">
        <f t="shared" si="3"/>
        <v>3300</v>
      </c>
      <c r="S6" s="34">
        <f t="shared" si="3"/>
        <v>83808</v>
      </c>
      <c r="T6" s="34">
        <f t="shared" si="3"/>
        <v>491.44</v>
      </c>
      <c r="U6" s="34">
        <f t="shared" si="3"/>
        <v>170.54</v>
      </c>
      <c r="V6" s="34">
        <f t="shared" si="3"/>
        <v>32958</v>
      </c>
      <c r="W6" s="34">
        <f t="shared" si="3"/>
        <v>8.69</v>
      </c>
      <c r="X6" s="34">
        <f t="shared" si="3"/>
        <v>3792.64</v>
      </c>
      <c r="Y6" s="35" t="str">
        <f>IF(Y7="",NA(),Y7)</f>
        <v>-</v>
      </c>
      <c r="Z6" s="35" t="str">
        <f t="shared" ref="Z6:AH6" si="4">IF(Z7="",NA(),Z7)</f>
        <v>-</v>
      </c>
      <c r="AA6" s="35" t="str">
        <f t="shared" si="4"/>
        <v>-</v>
      </c>
      <c r="AB6" s="35">
        <f t="shared" si="4"/>
        <v>106.61</v>
      </c>
      <c r="AC6" s="35">
        <f t="shared" si="4"/>
        <v>104.88</v>
      </c>
      <c r="AD6" s="35" t="str">
        <f t="shared" si="4"/>
        <v>-</v>
      </c>
      <c r="AE6" s="35" t="str">
        <f t="shared" si="4"/>
        <v>-</v>
      </c>
      <c r="AF6" s="35" t="str">
        <f t="shared" si="4"/>
        <v>-</v>
      </c>
      <c r="AG6" s="35">
        <f t="shared" si="4"/>
        <v>106.99</v>
      </c>
      <c r="AH6" s="35">
        <f t="shared" si="4"/>
        <v>107.85</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7.42</v>
      </c>
      <c r="AS6" s="35">
        <f t="shared" si="5"/>
        <v>4.72</v>
      </c>
      <c r="AT6" s="34" t="str">
        <f>IF(AT7="","",IF(AT7="-","【-】","【"&amp;SUBSTITUTE(TEXT(AT7,"#,##0.00"),"-","△")&amp;"】"))</f>
        <v>【3.64】</v>
      </c>
      <c r="AU6" s="35" t="str">
        <f>IF(AU7="",NA(),AU7)</f>
        <v>-</v>
      </c>
      <c r="AV6" s="35" t="str">
        <f t="shared" ref="AV6:BD6" si="6">IF(AV7="",NA(),AV7)</f>
        <v>-</v>
      </c>
      <c r="AW6" s="35" t="str">
        <f t="shared" si="6"/>
        <v>-</v>
      </c>
      <c r="AX6" s="35">
        <f t="shared" si="6"/>
        <v>40.03</v>
      </c>
      <c r="AY6" s="35">
        <f t="shared" si="6"/>
        <v>74.64</v>
      </c>
      <c r="AZ6" s="35" t="str">
        <f t="shared" si="6"/>
        <v>-</v>
      </c>
      <c r="BA6" s="35" t="str">
        <f t="shared" si="6"/>
        <v>-</v>
      </c>
      <c r="BB6" s="35" t="str">
        <f t="shared" si="6"/>
        <v>-</v>
      </c>
      <c r="BC6" s="35">
        <f t="shared" si="6"/>
        <v>68.180000000000007</v>
      </c>
      <c r="BD6" s="35">
        <f t="shared" si="6"/>
        <v>67.930000000000007</v>
      </c>
      <c r="BE6" s="34" t="str">
        <f>IF(BE7="","",IF(BE7="-","【-】","【"&amp;SUBSTITUTE(TEXT(BE7,"#,##0.00"),"-","△")&amp;"】"))</f>
        <v>【67.52】</v>
      </c>
      <c r="BF6" s="35" t="str">
        <f>IF(BF7="",NA(),BF7)</f>
        <v>-</v>
      </c>
      <c r="BG6" s="35" t="str">
        <f t="shared" ref="BG6:BO6" si="7">IF(BG7="",NA(),BG7)</f>
        <v>-</v>
      </c>
      <c r="BH6" s="35" t="str">
        <f t="shared" si="7"/>
        <v>-</v>
      </c>
      <c r="BI6" s="35">
        <f t="shared" si="7"/>
        <v>2323.8200000000002</v>
      </c>
      <c r="BJ6" s="35">
        <f t="shared" si="7"/>
        <v>360.3</v>
      </c>
      <c r="BK6" s="35" t="str">
        <f t="shared" si="7"/>
        <v>-</v>
      </c>
      <c r="BL6" s="35" t="str">
        <f t="shared" si="7"/>
        <v>-</v>
      </c>
      <c r="BM6" s="35" t="str">
        <f t="shared" si="7"/>
        <v>-</v>
      </c>
      <c r="BN6" s="35">
        <f t="shared" si="7"/>
        <v>847.44</v>
      </c>
      <c r="BO6" s="35">
        <f t="shared" si="7"/>
        <v>857.88</v>
      </c>
      <c r="BP6" s="34" t="str">
        <f>IF(BP7="","",IF(BP7="-","【-】","【"&amp;SUBSTITUTE(TEXT(BP7,"#,##0.00"),"-","△")&amp;"】"))</f>
        <v>【705.21】</v>
      </c>
      <c r="BQ6" s="35" t="str">
        <f>IF(BQ7="",NA(),BQ7)</f>
        <v>-</v>
      </c>
      <c r="BR6" s="35" t="str">
        <f t="shared" ref="BR6:BZ6" si="8">IF(BR7="",NA(),BR7)</f>
        <v>-</v>
      </c>
      <c r="BS6" s="35" t="str">
        <f t="shared" si="8"/>
        <v>-</v>
      </c>
      <c r="BT6" s="35">
        <f t="shared" si="8"/>
        <v>98.39</v>
      </c>
      <c r="BU6" s="35">
        <f t="shared" si="8"/>
        <v>93.89</v>
      </c>
      <c r="BV6" s="35" t="str">
        <f t="shared" si="8"/>
        <v>-</v>
      </c>
      <c r="BW6" s="35" t="str">
        <f t="shared" si="8"/>
        <v>-</v>
      </c>
      <c r="BX6" s="35" t="str">
        <f t="shared" si="8"/>
        <v>-</v>
      </c>
      <c r="BY6" s="35">
        <f t="shared" si="8"/>
        <v>94.69</v>
      </c>
      <c r="BZ6" s="35">
        <f t="shared" si="8"/>
        <v>94.97</v>
      </c>
      <c r="CA6" s="34" t="str">
        <f>IF(CA7="","",IF(CA7="-","【-】","【"&amp;SUBSTITUTE(TEXT(CA7,"#,##0.00"),"-","△")&amp;"】"))</f>
        <v>【98.96】</v>
      </c>
      <c r="CB6" s="35" t="str">
        <f>IF(CB7="",NA(),CB7)</f>
        <v>-</v>
      </c>
      <c r="CC6" s="35" t="str">
        <f t="shared" ref="CC6:CK6" si="9">IF(CC7="",NA(),CC7)</f>
        <v>-</v>
      </c>
      <c r="CD6" s="35" t="str">
        <f t="shared" si="9"/>
        <v>-</v>
      </c>
      <c r="CE6" s="35">
        <f t="shared" si="9"/>
        <v>175.85</v>
      </c>
      <c r="CF6" s="35">
        <f t="shared" si="9"/>
        <v>183.06</v>
      </c>
      <c r="CG6" s="35" t="str">
        <f t="shared" si="9"/>
        <v>-</v>
      </c>
      <c r="CH6" s="35" t="str">
        <f t="shared" si="9"/>
        <v>-</v>
      </c>
      <c r="CI6" s="35" t="str">
        <f t="shared" si="9"/>
        <v>-</v>
      </c>
      <c r="CJ6" s="35">
        <f t="shared" si="9"/>
        <v>159.78</v>
      </c>
      <c r="CK6" s="35">
        <f t="shared" si="9"/>
        <v>159.49</v>
      </c>
      <c r="CL6" s="34" t="str">
        <f>IF(CL7="","",IF(CL7="-","【-】","【"&amp;SUBSTITUTE(TEXT(CL7,"#,##0.00"),"-","△")&amp;"】"))</f>
        <v>【134.52】</v>
      </c>
      <c r="CM6" s="35" t="str">
        <f>IF(CM7="",NA(),CM7)</f>
        <v>-</v>
      </c>
      <c r="CN6" s="35" t="str">
        <f t="shared" ref="CN6:CV6" si="10">IF(CN7="",NA(),CN7)</f>
        <v>-</v>
      </c>
      <c r="CO6" s="35" t="str">
        <f t="shared" si="10"/>
        <v>-</v>
      </c>
      <c r="CP6" s="35">
        <f t="shared" si="10"/>
        <v>59.04</v>
      </c>
      <c r="CQ6" s="35">
        <f t="shared" si="10"/>
        <v>61.45</v>
      </c>
      <c r="CR6" s="35" t="str">
        <f t="shared" si="10"/>
        <v>-</v>
      </c>
      <c r="CS6" s="35" t="str">
        <f t="shared" si="10"/>
        <v>-</v>
      </c>
      <c r="CT6" s="35" t="str">
        <f t="shared" si="10"/>
        <v>-</v>
      </c>
      <c r="CU6" s="35">
        <f t="shared" si="10"/>
        <v>68.31</v>
      </c>
      <c r="CV6" s="35">
        <f t="shared" si="10"/>
        <v>65.28</v>
      </c>
      <c r="CW6" s="34" t="str">
        <f>IF(CW7="","",IF(CW7="-","【-】","【"&amp;SUBSTITUTE(TEXT(CW7,"#,##0.00"),"-","△")&amp;"】"))</f>
        <v>【59.57】</v>
      </c>
      <c r="CX6" s="35" t="str">
        <f>IF(CX7="",NA(),CX7)</f>
        <v>-</v>
      </c>
      <c r="CY6" s="35" t="str">
        <f t="shared" ref="CY6:DG6" si="11">IF(CY7="",NA(),CY7)</f>
        <v>-</v>
      </c>
      <c r="CZ6" s="35" t="str">
        <f t="shared" si="11"/>
        <v>-</v>
      </c>
      <c r="DA6" s="35">
        <f t="shared" si="11"/>
        <v>79.53</v>
      </c>
      <c r="DB6" s="35">
        <f t="shared" si="11"/>
        <v>79.040000000000006</v>
      </c>
      <c r="DC6" s="35" t="str">
        <f t="shared" si="11"/>
        <v>-</v>
      </c>
      <c r="DD6" s="35" t="str">
        <f t="shared" si="11"/>
        <v>-</v>
      </c>
      <c r="DE6" s="35" t="str">
        <f t="shared" si="11"/>
        <v>-</v>
      </c>
      <c r="DF6" s="35">
        <f t="shared" si="11"/>
        <v>92.62</v>
      </c>
      <c r="DG6" s="35">
        <f t="shared" si="11"/>
        <v>92.72</v>
      </c>
      <c r="DH6" s="34" t="str">
        <f>IF(DH7="","",IF(DH7="-","【-】","【"&amp;SUBSTITUTE(TEXT(DH7,"#,##0.00"),"-","△")&amp;"】"))</f>
        <v>【95.57】</v>
      </c>
      <c r="DI6" s="35" t="str">
        <f>IF(DI7="",NA(),DI7)</f>
        <v>-</v>
      </c>
      <c r="DJ6" s="35" t="str">
        <f t="shared" ref="DJ6:DR6" si="12">IF(DJ7="",NA(),DJ7)</f>
        <v>-</v>
      </c>
      <c r="DK6" s="35" t="str">
        <f t="shared" si="12"/>
        <v>-</v>
      </c>
      <c r="DL6" s="35">
        <f t="shared" si="12"/>
        <v>3.91</v>
      </c>
      <c r="DM6" s="35">
        <f t="shared" si="12"/>
        <v>7.51</v>
      </c>
      <c r="DN6" s="35" t="str">
        <f t="shared" si="12"/>
        <v>-</v>
      </c>
      <c r="DO6" s="35" t="str">
        <f t="shared" si="12"/>
        <v>-</v>
      </c>
      <c r="DP6" s="35" t="str">
        <f t="shared" si="12"/>
        <v>-</v>
      </c>
      <c r="DQ6" s="35">
        <f t="shared" si="12"/>
        <v>26.36</v>
      </c>
      <c r="DR6" s="35">
        <f t="shared" si="12"/>
        <v>23.79</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1.43</v>
      </c>
      <c r="EC6" s="35">
        <f t="shared" si="13"/>
        <v>1.22</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0.09</v>
      </c>
      <c r="EN6" s="35">
        <f t="shared" si="14"/>
        <v>0.09</v>
      </c>
      <c r="EO6" s="34" t="str">
        <f>IF(EO7="","",IF(EO7="-","【-】","【"&amp;SUBSTITUTE(TEXT(EO7,"#,##0.00"),"-","△")&amp;"】"))</f>
        <v>【0.30】</v>
      </c>
    </row>
    <row r="7" spans="1:148" s="36" customFormat="1" x14ac:dyDescent="0.15">
      <c r="A7" s="28"/>
      <c r="B7" s="37">
        <v>2020</v>
      </c>
      <c r="C7" s="37">
        <v>442038</v>
      </c>
      <c r="D7" s="37">
        <v>46</v>
      </c>
      <c r="E7" s="37">
        <v>17</v>
      </c>
      <c r="F7" s="37">
        <v>1</v>
      </c>
      <c r="G7" s="37">
        <v>0</v>
      </c>
      <c r="H7" s="37" t="s">
        <v>96</v>
      </c>
      <c r="I7" s="37" t="s">
        <v>97</v>
      </c>
      <c r="J7" s="37" t="s">
        <v>98</v>
      </c>
      <c r="K7" s="37" t="s">
        <v>99</v>
      </c>
      <c r="L7" s="37" t="s">
        <v>100</v>
      </c>
      <c r="M7" s="37" t="s">
        <v>101</v>
      </c>
      <c r="N7" s="38" t="s">
        <v>102</v>
      </c>
      <c r="O7" s="38">
        <v>56.06</v>
      </c>
      <c r="P7" s="38">
        <v>39.46</v>
      </c>
      <c r="Q7" s="38">
        <v>72.47</v>
      </c>
      <c r="R7" s="38">
        <v>3300</v>
      </c>
      <c r="S7" s="38">
        <v>83808</v>
      </c>
      <c r="T7" s="38">
        <v>491.44</v>
      </c>
      <c r="U7" s="38">
        <v>170.54</v>
      </c>
      <c r="V7" s="38">
        <v>32958</v>
      </c>
      <c r="W7" s="38">
        <v>8.69</v>
      </c>
      <c r="X7" s="38">
        <v>3792.64</v>
      </c>
      <c r="Y7" s="38" t="s">
        <v>102</v>
      </c>
      <c r="Z7" s="38" t="s">
        <v>102</v>
      </c>
      <c r="AA7" s="38" t="s">
        <v>102</v>
      </c>
      <c r="AB7" s="38">
        <v>106.61</v>
      </c>
      <c r="AC7" s="38">
        <v>104.88</v>
      </c>
      <c r="AD7" s="38" t="s">
        <v>102</v>
      </c>
      <c r="AE7" s="38" t="s">
        <v>102</v>
      </c>
      <c r="AF7" s="38" t="s">
        <v>102</v>
      </c>
      <c r="AG7" s="38">
        <v>106.99</v>
      </c>
      <c r="AH7" s="38">
        <v>107.85</v>
      </c>
      <c r="AI7" s="38">
        <v>106.67</v>
      </c>
      <c r="AJ7" s="38" t="s">
        <v>102</v>
      </c>
      <c r="AK7" s="38" t="s">
        <v>102</v>
      </c>
      <c r="AL7" s="38" t="s">
        <v>102</v>
      </c>
      <c r="AM7" s="38">
        <v>0</v>
      </c>
      <c r="AN7" s="38">
        <v>0</v>
      </c>
      <c r="AO7" s="38" t="s">
        <v>102</v>
      </c>
      <c r="AP7" s="38" t="s">
        <v>102</v>
      </c>
      <c r="AQ7" s="38" t="s">
        <v>102</v>
      </c>
      <c r="AR7" s="38">
        <v>7.42</v>
      </c>
      <c r="AS7" s="38">
        <v>4.72</v>
      </c>
      <c r="AT7" s="38">
        <v>3.64</v>
      </c>
      <c r="AU7" s="38" t="s">
        <v>102</v>
      </c>
      <c r="AV7" s="38" t="s">
        <v>102</v>
      </c>
      <c r="AW7" s="38" t="s">
        <v>102</v>
      </c>
      <c r="AX7" s="38">
        <v>40.03</v>
      </c>
      <c r="AY7" s="38">
        <v>74.64</v>
      </c>
      <c r="AZ7" s="38" t="s">
        <v>102</v>
      </c>
      <c r="BA7" s="38" t="s">
        <v>102</v>
      </c>
      <c r="BB7" s="38" t="s">
        <v>102</v>
      </c>
      <c r="BC7" s="38">
        <v>68.180000000000007</v>
      </c>
      <c r="BD7" s="38">
        <v>67.930000000000007</v>
      </c>
      <c r="BE7" s="38">
        <v>67.52</v>
      </c>
      <c r="BF7" s="38" t="s">
        <v>102</v>
      </c>
      <c r="BG7" s="38" t="s">
        <v>102</v>
      </c>
      <c r="BH7" s="38" t="s">
        <v>102</v>
      </c>
      <c r="BI7" s="38">
        <v>2323.8200000000002</v>
      </c>
      <c r="BJ7" s="38">
        <v>360.3</v>
      </c>
      <c r="BK7" s="38" t="s">
        <v>102</v>
      </c>
      <c r="BL7" s="38" t="s">
        <v>102</v>
      </c>
      <c r="BM7" s="38" t="s">
        <v>102</v>
      </c>
      <c r="BN7" s="38">
        <v>847.44</v>
      </c>
      <c r="BO7" s="38">
        <v>857.88</v>
      </c>
      <c r="BP7" s="38">
        <v>705.21</v>
      </c>
      <c r="BQ7" s="38" t="s">
        <v>102</v>
      </c>
      <c r="BR7" s="38" t="s">
        <v>102</v>
      </c>
      <c r="BS7" s="38" t="s">
        <v>102</v>
      </c>
      <c r="BT7" s="38">
        <v>98.39</v>
      </c>
      <c r="BU7" s="38">
        <v>93.89</v>
      </c>
      <c r="BV7" s="38" t="s">
        <v>102</v>
      </c>
      <c r="BW7" s="38" t="s">
        <v>102</v>
      </c>
      <c r="BX7" s="38" t="s">
        <v>102</v>
      </c>
      <c r="BY7" s="38">
        <v>94.69</v>
      </c>
      <c r="BZ7" s="38">
        <v>94.97</v>
      </c>
      <c r="CA7" s="38">
        <v>98.96</v>
      </c>
      <c r="CB7" s="38" t="s">
        <v>102</v>
      </c>
      <c r="CC7" s="38" t="s">
        <v>102</v>
      </c>
      <c r="CD7" s="38" t="s">
        <v>102</v>
      </c>
      <c r="CE7" s="38">
        <v>175.85</v>
      </c>
      <c r="CF7" s="38">
        <v>183.06</v>
      </c>
      <c r="CG7" s="38" t="s">
        <v>102</v>
      </c>
      <c r="CH7" s="38" t="s">
        <v>102</v>
      </c>
      <c r="CI7" s="38" t="s">
        <v>102</v>
      </c>
      <c r="CJ7" s="38">
        <v>159.78</v>
      </c>
      <c r="CK7" s="38">
        <v>159.49</v>
      </c>
      <c r="CL7" s="38">
        <v>134.52000000000001</v>
      </c>
      <c r="CM7" s="38" t="s">
        <v>102</v>
      </c>
      <c r="CN7" s="38" t="s">
        <v>102</v>
      </c>
      <c r="CO7" s="38" t="s">
        <v>102</v>
      </c>
      <c r="CP7" s="38">
        <v>59.04</v>
      </c>
      <c r="CQ7" s="38">
        <v>61.45</v>
      </c>
      <c r="CR7" s="38" t="s">
        <v>102</v>
      </c>
      <c r="CS7" s="38" t="s">
        <v>102</v>
      </c>
      <c r="CT7" s="38" t="s">
        <v>102</v>
      </c>
      <c r="CU7" s="38">
        <v>68.31</v>
      </c>
      <c r="CV7" s="38">
        <v>65.28</v>
      </c>
      <c r="CW7" s="38">
        <v>59.57</v>
      </c>
      <c r="CX7" s="38" t="s">
        <v>102</v>
      </c>
      <c r="CY7" s="38" t="s">
        <v>102</v>
      </c>
      <c r="CZ7" s="38" t="s">
        <v>102</v>
      </c>
      <c r="DA7" s="38">
        <v>79.53</v>
      </c>
      <c r="DB7" s="38">
        <v>79.040000000000006</v>
      </c>
      <c r="DC7" s="38" t="s">
        <v>102</v>
      </c>
      <c r="DD7" s="38" t="s">
        <v>102</v>
      </c>
      <c r="DE7" s="38" t="s">
        <v>102</v>
      </c>
      <c r="DF7" s="38">
        <v>92.62</v>
      </c>
      <c r="DG7" s="38">
        <v>92.72</v>
      </c>
      <c r="DH7" s="38">
        <v>95.57</v>
      </c>
      <c r="DI7" s="38" t="s">
        <v>102</v>
      </c>
      <c r="DJ7" s="38" t="s">
        <v>102</v>
      </c>
      <c r="DK7" s="38" t="s">
        <v>102</v>
      </c>
      <c r="DL7" s="38">
        <v>3.91</v>
      </c>
      <c r="DM7" s="38">
        <v>7.51</v>
      </c>
      <c r="DN7" s="38" t="s">
        <v>102</v>
      </c>
      <c r="DO7" s="38" t="s">
        <v>102</v>
      </c>
      <c r="DP7" s="38" t="s">
        <v>102</v>
      </c>
      <c r="DQ7" s="38">
        <v>26.36</v>
      </c>
      <c r="DR7" s="38">
        <v>23.79</v>
      </c>
      <c r="DS7" s="38">
        <v>36.520000000000003</v>
      </c>
      <c r="DT7" s="38" t="s">
        <v>102</v>
      </c>
      <c r="DU7" s="38" t="s">
        <v>102</v>
      </c>
      <c r="DV7" s="38" t="s">
        <v>102</v>
      </c>
      <c r="DW7" s="38">
        <v>0</v>
      </c>
      <c r="DX7" s="38">
        <v>0</v>
      </c>
      <c r="DY7" s="38" t="s">
        <v>102</v>
      </c>
      <c r="DZ7" s="38" t="s">
        <v>102</v>
      </c>
      <c r="EA7" s="38" t="s">
        <v>102</v>
      </c>
      <c r="EB7" s="38">
        <v>1.43</v>
      </c>
      <c r="EC7" s="38">
        <v>1.22</v>
      </c>
      <c r="ED7" s="38">
        <v>5.72</v>
      </c>
      <c r="EE7" s="38" t="s">
        <v>102</v>
      </c>
      <c r="EF7" s="38" t="s">
        <v>102</v>
      </c>
      <c r="EG7" s="38" t="s">
        <v>102</v>
      </c>
      <c r="EH7" s="38">
        <v>0</v>
      </c>
      <c r="EI7" s="38">
        <v>0</v>
      </c>
      <c r="EJ7" s="38" t="s">
        <v>102</v>
      </c>
      <c r="EK7" s="38" t="s">
        <v>102</v>
      </c>
      <c r="EL7" s="38" t="s">
        <v>102</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kasa</cp:lastModifiedBy>
  <cp:lastPrinted>2022-01-21T01:28:50Z</cp:lastPrinted>
  <dcterms:created xsi:type="dcterms:W3CDTF">2021-12-03T07:19:37Z</dcterms:created>
  <dcterms:modified xsi:type="dcterms:W3CDTF">2022-02-02T05:27:48Z</dcterms:modified>
  <cp:category/>
</cp:coreProperties>
</file>