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677\Desktop\経営分析表\簡易水道\"/>
    </mc:Choice>
  </mc:AlternateContent>
  <workbookProtection workbookAlgorithmName="SHA-512" workbookHashValue="PfVTJ/lmcmR5cmZOrG2sZEfpoZ1fGeQLESnNOUj3Dk8QnPsNll8byfTWTb7qKDGESu0gSDLJfp8iZye1sR6syg==" workbookSaltValue="0cdboHIdeOZntOGczZiyYg==" workbookSpinCount="100000" lockStructure="1"/>
  <bookViews>
    <workbookView xWindow="-120" yWindow="-120" windowWidth="20730" windowHeight="11160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<sst xmlns="http://schemas.openxmlformats.org/spreadsheetml/2006/main" count="233" uniqueCount="118">
  <si>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</si>
  <si>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</si>
  <si>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</si>
  <si>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</si>
  <si>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</si>
  <si>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</si>
  <si>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</si>
  <si>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</si>
  <si>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</si>
  <si>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</si>
  <si>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</si>
  <si>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</si>
  <si>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</si>
  <si>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</si>
  <si>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</si>
  <si>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</si>
  <si>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</si>
  <si>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</si>
  <si>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</si>
  <si>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</si>
  <si>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</si>
  <si>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</si>
  <si>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</si>
  <si>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</si>
  <si>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</si>
  <si>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</si>
  <si>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</si>
  <si>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</si>
  <si>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</si>
  <si>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</si>
  <si>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</si>
  <si>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</si>
  <si>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</si>
  <si>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</si>
  <si>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</si>
  <si>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</si>
  <si>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</si>
  <si>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</si>
  <si>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</si>
  <si>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</si>
  <si>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</si>
  <si>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</si>
  <si>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</si>
  <si>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</si>
  <si>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</si>
  <si>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</si>
  <si>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</si>
  <si>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</si>
  <si>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</si>
  <si>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</si>
  <si>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</si>
  <si>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</si>
  <si>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</si>
  <si>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</si>
  <si>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</si>
  <si>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</si>
  <si>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</si>
  <si>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</si>
  <si>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</si>
  <si>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</si>
  <si>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</si>
  <si>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</si>
  <si>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</si>
  <si>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</si>
  <si>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</si>
  <si>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</si>
  <si>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</si>
  <si>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</si>
  <si>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</si>
  <si>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</si>
  <si>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</si>
  <si>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</si>
  <si>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</si>
  <si>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</si>
  <si>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</si>
  <si>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</si>
  <si>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</si>
  <si>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</si>
  <si>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</si>
  <si>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</si>
  <si>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</si>
  <si>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</si>
  <si>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</si>
  <si>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</si>
  <si>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</si>
  <si>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</si>
  <si>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</si>
  <si>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</si>
  <si>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</si>
  <si>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</si>
  <si>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</si>
  <si>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</si>
  <si>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</si>
  <si>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</si>
  <si>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</si>
  <si>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</si>
  <si>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玖珠町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</si>
  <si>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</si>
  <si>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</si>
  <si>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</si>
  <si>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</si>
  <si>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</si>
  <si>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</si>
  <si>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</si>
  <si>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</si>
  <si>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</si>
  <si>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</si>
  <si>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</si>
  <si>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</si>
  <si>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</si>
  <si>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</si>
  <si>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</si>
  <si>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</si>
  <si>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</si>
  <si>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</si>
  <si>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管路更新率は、現在0.00％です。計画的な管路更新を行います。</t>
    <phoneticPr fontId="4"/>
  </si>
  <si>
    <t>令和元年度に町内に6つある簡易水道のうち3つを給水施設に移行しました。今後も給水人口が100人未満の簡易水道については、給水施設への移行を実施します。綾垣簡易水道については、令和2年度に経営戦略を策定し、令和5年度までに公営企業会計の適用を行う予定です。</t>
    <rPh sb="0" eb="1">
      <t>レイ</t>
    </rPh>
    <rPh sb="1" eb="2">
      <t>ワ</t>
    </rPh>
    <rPh sb="2" eb="4">
      <t>ガンネン</t>
    </rPh>
    <rPh sb="4" eb="5">
      <t>ド</t>
    </rPh>
    <rPh sb="6" eb="8">
      <t>チョウナイ</t>
    </rPh>
    <rPh sb="13" eb="15">
      <t>カンイ</t>
    </rPh>
    <rPh sb="15" eb="17">
      <t>スイドウ</t>
    </rPh>
    <rPh sb="23" eb="25">
      <t>キュウスイ</t>
    </rPh>
    <rPh sb="25" eb="27">
      <t>シセツ</t>
    </rPh>
    <rPh sb="28" eb="30">
      <t>イコウ</t>
    </rPh>
    <rPh sb="102" eb="103">
      <t>レイ</t>
    </rPh>
    <rPh sb="103" eb="104">
      <t>ワ</t>
    </rPh>
    <rPh sb="105" eb="107">
      <t>ネンド</t>
    </rPh>
    <rPh sb="110" eb="112">
      <t>コウエイ</t>
    </rPh>
    <rPh sb="112" eb="114">
      <t>キギョウ</t>
    </rPh>
    <rPh sb="114" eb="116">
      <t>カイケイ</t>
    </rPh>
    <rPh sb="117" eb="119">
      <t>テキヨウ</t>
    </rPh>
    <rPh sb="120" eb="121">
      <t>オコナ</t>
    </rPh>
    <rPh sb="122" eb="124">
      <t>ヨテイ</t>
    </rPh>
    <phoneticPr fontId="4"/>
  </si>
  <si>
    <t>平成29年4月に簡易水道事業における営業収益97％を占める北山田簡易水道を上水道と統合しました。そのため、平成29年度数値より各項目とも、大幅な増減が生じています。
令和元年度においては、綾垣簡易水道の営業収益の増により、料金回収率が若干改善し、給水原価も784.77円と前年度より改善しました。しかし全国平均と比較すると依然、低水準のままであり、今後も給水人口の大きな増加は見込まれないことから、財源不足分は一般会計から繰入を行わざるをえない状況です。</t>
    <rPh sb="83" eb="84">
      <t>レイ</t>
    </rPh>
    <rPh sb="84" eb="85">
      <t>ワ</t>
    </rPh>
    <rPh sb="85" eb="86">
      <t>ガン</t>
    </rPh>
    <rPh sb="119" eb="121">
      <t>カイゼン</t>
    </rPh>
    <rPh sb="141" eb="143">
      <t>カイゼン</t>
    </rPh>
    <rPh sb="151" eb="153">
      <t>ゼンコク</t>
    </rPh>
    <rPh sb="153" eb="155">
      <t>ヘイキン</t>
    </rPh>
    <rPh sb="156" eb="158">
      <t>ヒカク</t>
    </rPh>
    <rPh sb="161" eb="163">
      <t>イゼン</t>
    </rPh>
    <rPh sb="174" eb="176">
      <t>コンゴ</t>
    </rPh>
    <rPh sb="177" eb="179">
      <t>キュウスイ</t>
    </rPh>
    <rPh sb="179" eb="181">
      <t>ジンコウ</t>
    </rPh>
    <rPh sb="182" eb="183">
      <t>オオ</t>
    </rPh>
    <rPh sb="185" eb="187">
      <t>ゾウカ</t>
    </rPh>
    <rPh sb="188" eb="190">
      <t>ミコ</t>
    </rPh>
    <rPh sb="199" eb="201">
      <t>ザイゲン</t>
    </rPh>
    <rPh sb="201" eb="203">
      <t>フソク</t>
    </rPh>
    <rPh sb="203" eb="204">
      <t>ブン</t>
    </rPh>
    <rPh sb="205" eb="207">
      <t>イッパン</t>
    </rPh>
    <rPh sb="207" eb="209">
      <t>カイケイ</t>
    </rPh>
    <rPh sb="211" eb="213">
      <t>クリイレ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</si>
</sst>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16C-9127-BF70C225D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1.26</c:v>
                </c:pt>
                <c:pt idx="1">
                  <c:v>0.78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4-416C-9127-BF70C225D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54.34</c:v>
                </c:pt>
                <c:pt idx="1">
                  <c:v>54.96</c:v>
                </c:pt>
                <c:pt idx="2">
                  <c:v>10.67</c:v>
                </c:pt>
                <c:pt idx="3">
                  <c:v>11.72</c:v>
                </c:pt>
                <c:pt idx="4">
                  <c:v>35.89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1-4C9A-A883-5BAD5773A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48.7</c:v>
                </c:pt>
                <c:pt idx="1">
                  <c:v>46.9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1-4C9A-A883-5BAD5773A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82.07</c:v>
                </c:pt>
                <c:pt idx="1">
                  <c:v>80.37</c:v>
                </c:pt>
                <c:pt idx="2">
                  <c:v>100</c:v>
                </c:pt>
                <c:pt idx="3">
                  <c:v>83.4</c:v>
                </c:pt>
                <c:pt idx="4">
                  <c:v>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7-4D9B-B8B0-6014610AC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74.959999999999994</c:v>
                </c:pt>
                <c:pt idx="1">
                  <c:v>74.63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7-4D9B-B8B0-6014610AC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113.42</c:v>
                </c:pt>
                <c:pt idx="1">
                  <c:v>108.92</c:v>
                </c:pt>
                <c:pt idx="2">
                  <c:v>96.21</c:v>
                </c:pt>
                <c:pt idx="3">
                  <c:v>97.92</c:v>
                </c:pt>
                <c:pt idx="4">
                  <c:v>97.73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5-4770-BEB3-5F416DD04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72.03</c:v>
                </c:pt>
                <c:pt idx="1">
                  <c:v>72.11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5-4770-BEB3-5F416DD04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777-97D8-75F6C8DCC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0-4777-97D8-75F6C8DCC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2-49C8-BB09-40DE45763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02-49C8-BB09-40DE45763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7-4D45-8DED-EB68FCDD5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7-4D45-8DED-EB68FCDD5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1-4C2A-BD0A-762352DAD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1-4C2A-BD0A-762352DAD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89.97</c:v>
                </c:pt>
                <c:pt idx="1">
                  <c:v>78.11</c:v>
                </c:pt>
                <c:pt idx="2">
                  <c:v>266.83</c:v>
                </c:pt>
                <c:pt idx="3">
                  <c:v>119.15</c:v>
                </c:pt>
                <c:pt idx="4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6-49D0-ABD3-C1C5B5B7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1510.14</c:v>
                </c:pt>
                <c:pt idx="1">
                  <c:v>1595.62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6-49D0-ABD3-C1C5B5B7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96.62</c:v>
                </c:pt>
                <c:pt idx="1">
                  <c:v>108.08</c:v>
                </c:pt>
                <c:pt idx="2">
                  <c:v>6.52</c:v>
                </c:pt>
                <c:pt idx="3">
                  <c:v>10.26</c:v>
                </c:pt>
                <c:pt idx="4">
                  <c:v>20.86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A0B-A233-C6535512F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22.67</c:v>
                </c:pt>
                <c:pt idx="1">
                  <c:v>37.92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3-4A0B-A233-C6535512F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162.35</c:v>
                </c:pt>
                <c:pt idx="1">
                  <c:v>150.01</c:v>
                </c:pt>
                <c:pt idx="2">
                  <c:v>1334.39</c:v>
                </c:pt>
                <c:pt idx="3">
                  <c:v>1206.6300000000001</c:v>
                </c:pt>
                <c:pt idx="4">
                  <c:v>784.77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0-4388-8485-1953E3EA8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789.62</c:v>
                </c:pt>
                <c:pt idx="1">
                  <c:v>423.18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0-4388-8485-1953E3EA8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大分県　玖珠町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D4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15244</v>
      </c>
      <c r="AM8" s="51"/>
      <c r="AN8" s="51"/>
      <c r="AO8" s="51"/>
      <c r="AP8" s="51"/>
      <c r="AQ8" s="51"/>
      <c r="AR8" s="51"/>
      <c r="AS8" s="51"/>
      <c r="AT8" s="47">
        <f>データ!$S$6</f>
        <v>286.60000000000002</v>
      </c>
      <c r="AU8" s="47"/>
      <c r="AV8" s="47"/>
      <c r="AW8" s="47"/>
      <c r="AX8" s="47"/>
      <c r="AY8" s="47"/>
      <c r="AZ8" s="47"/>
      <c r="BA8" s="47"/>
      <c r="BB8" s="47">
        <f>データ!$T$6</f>
        <v>53.19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1.71</v>
      </c>
      <c r="Q10" s="47"/>
      <c r="R10" s="47"/>
      <c r="S10" s="47"/>
      <c r="T10" s="47"/>
      <c r="U10" s="47"/>
      <c r="V10" s="47"/>
      <c r="W10" s="51">
        <f>データ!$Q$6</f>
        <v>4070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257</v>
      </c>
      <c r="AM10" s="51"/>
      <c r="AN10" s="51"/>
      <c r="AO10" s="51"/>
      <c r="AP10" s="51"/>
      <c r="AQ10" s="51"/>
      <c r="AR10" s="51"/>
      <c r="AS10" s="51"/>
      <c r="AT10" s="47">
        <f>データ!$V$6</f>
        <v>0.19</v>
      </c>
      <c r="AU10" s="47"/>
      <c r="AV10" s="47"/>
      <c r="AW10" s="47"/>
      <c r="AX10" s="47"/>
      <c r="AY10" s="47"/>
      <c r="AZ10" s="47"/>
      <c r="BA10" s="47"/>
      <c r="BB10" s="47">
        <f>データ!$W$6</f>
        <v>1352.63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117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115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116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42</v>
      </c>
      <c r="N85" s="27" t="s">
        <v>42</v>
      </c>
      <c r="O85" s="27" t="str">
        <f>データ!EN6</f>
        <v>【0.56】</v>
      </c>
    </row>
  </sheetData>
  <sheetProtection algorithmName="SHA-512" hashValue="c8KiMe9O33pocPw5p2FE0wyTmuIwM2GurX4304iLiAHzsFKNl/8q00ydI14z3wZcT/x3ytlwqWl/0dIGpvmsDQ==" saltValue="T73Izay9t8SRq7Fm2L0Mj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2019</v>
      </c>
      <c r="C6" s="34">
        <f t="shared" ref="C6:W6" si="3">C7</f>
        <v>444626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大分県　玖珠町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1.71</v>
      </c>
      <c r="Q6" s="35">
        <f t="shared" si="3"/>
        <v>4070</v>
      </c>
      <c r="R6" s="35">
        <f t="shared" si="3"/>
        <v>15244</v>
      </c>
      <c r="S6" s="35">
        <f t="shared" si="3"/>
        <v>286.60000000000002</v>
      </c>
      <c r="T6" s="35">
        <f t="shared" si="3"/>
        <v>53.19</v>
      </c>
      <c r="U6" s="35">
        <f t="shared" si="3"/>
        <v>257</v>
      </c>
      <c r="V6" s="35">
        <f t="shared" si="3"/>
        <v>0.19</v>
      </c>
      <c r="W6" s="35">
        <f t="shared" si="3"/>
        <v>1352.63</v>
      </c>
      <c r="X6" s="36">
        <f>IF(X7="",NA(),X7)</f>
        <v>113.42</v>
      </c>
      <c r="Y6" s="36">
        <f t="shared" ref="Y6:AG6" si="4">IF(Y7="",NA(),Y7)</f>
        <v>108.92</v>
      </c>
      <c r="Z6" s="36">
        <f t="shared" si="4"/>
        <v>96.21</v>
      </c>
      <c r="AA6" s="36">
        <f t="shared" si="4"/>
        <v>97.92</v>
      </c>
      <c r="AB6" s="36">
        <f t="shared" si="4"/>
        <v>97.73</v>
      </c>
      <c r="AC6" s="36">
        <f t="shared" si="4"/>
        <v>72.03</v>
      </c>
      <c r="AD6" s="36">
        <f t="shared" si="4"/>
        <v>72.11</v>
      </c>
      <c r="AE6" s="36">
        <f t="shared" si="4"/>
        <v>74.05</v>
      </c>
      <c r="AF6" s="36">
        <f t="shared" si="4"/>
        <v>73.25</v>
      </c>
      <c r="AG6" s="36">
        <f t="shared" si="4"/>
        <v>75.06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89.97</v>
      </c>
      <c r="BF6" s="36">
        <f t="shared" ref="BF6:BN6" si="7">IF(BF7="",NA(),BF7)</f>
        <v>78.11</v>
      </c>
      <c r="BG6" s="36">
        <f t="shared" si="7"/>
        <v>266.83</v>
      </c>
      <c r="BH6" s="36">
        <f t="shared" si="7"/>
        <v>119.15</v>
      </c>
      <c r="BI6" s="36">
        <f t="shared" si="7"/>
        <v>36.9</v>
      </c>
      <c r="BJ6" s="36">
        <f t="shared" si="7"/>
        <v>1510.14</v>
      </c>
      <c r="BK6" s="36">
        <f t="shared" si="7"/>
        <v>1595.62</v>
      </c>
      <c r="BL6" s="36">
        <f t="shared" si="7"/>
        <v>1302.33</v>
      </c>
      <c r="BM6" s="36">
        <f t="shared" si="7"/>
        <v>1274.21</v>
      </c>
      <c r="BN6" s="36">
        <f t="shared" si="7"/>
        <v>1183.92</v>
      </c>
      <c r="BO6" s="35" t="str">
        <f>IF(BO7="","",IF(BO7="-","【-】","【"&amp;SUBSTITUTE(TEXT(BO7,"#,##0.00"),"-","△")&amp;"】"))</f>
        <v>【1,084.05】</v>
      </c>
      <c r="BP6" s="36">
        <f>IF(BP7="",NA(),BP7)</f>
        <v>96.62</v>
      </c>
      <c r="BQ6" s="36">
        <f t="shared" ref="BQ6:BY6" si="8">IF(BQ7="",NA(),BQ7)</f>
        <v>108.08</v>
      </c>
      <c r="BR6" s="36">
        <f t="shared" si="8"/>
        <v>6.52</v>
      </c>
      <c r="BS6" s="36">
        <f t="shared" si="8"/>
        <v>10.26</v>
      </c>
      <c r="BT6" s="36">
        <f t="shared" si="8"/>
        <v>20.86</v>
      </c>
      <c r="BU6" s="36">
        <f t="shared" si="8"/>
        <v>22.67</v>
      </c>
      <c r="BV6" s="36">
        <f t="shared" si="8"/>
        <v>37.92</v>
      </c>
      <c r="BW6" s="36">
        <f t="shared" si="8"/>
        <v>40.89</v>
      </c>
      <c r="BX6" s="36">
        <f t="shared" si="8"/>
        <v>41.25</v>
      </c>
      <c r="BY6" s="36">
        <f t="shared" si="8"/>
        <v>42.5</v>
      </c>
      <c r="BZ6" s="35" t="str">
        <f>IF(BZ7="","",IF(BZ7="-","【-】","【"&amp;SUBSTITUTE(TEXT(BZ7,"#,##0.00"),"-","△")&amp;"】"))</f>
        <v>【53.46】</v>
      </c>
      <c r="CA6" s="36">
        <f>IF(CA7="",NA(),CA7)</f>
        <v>162.35</v>
      </c>
      <c r="CB6" s="36">
        <f t="shared" ref="CB6:CJ6" si="9">IF(CB7="",NA(),CB7)</f>
        <v>150.01</v>
      </c>
      <c r="CC6" s="36">
        <f t="shared" si="9"/>
        <v>1334.39</v>
      </c>
      <c r="CD6" s="36">
        <f t="shared" si="9"/>
        <v>1206.6300000000001</v>
      </c>
      <c r="CE6" s="36">
        <f t="shared" si="9"/>
        <v>784.77</v>
      </c>
      <c r="CF6" s="36">
        <f t="shared" si="9"/>
        <v>789.62</v>
      </c>
      <c r="CG6" s="36">
        <f t="shared" si="9"/>
        <v>423.18</v>
      </c>
      <c r="CH6" s="36">
        <f t="shared" si="9"/>
        <v>383.2</v>
      </c>
      <c r="CI6" s="36">
        <f t="shared" si="9"/>
        <v>383.25</v>
      </c>
      <c r="CJ6" s="36">
        <f t="shared" si="9"/>
        <v>377.72</v>
      </c>
      <c r="CK6" s="35" t="str">
        <f>IF(CK7="","",IF(CK7="-","【-】","【"&amp;SUBSTITUTE(TEXT(CK7,"#,##0.00"),"-","△")&amp;"】"))</f>
        <v>【300.47】</v>
      </c>
      <c r="CL6" s="36">
        <f>IF(CL7="",NA(),CL7)</f>
        <v>54.34</v>
      </c>
      <c r="CM6" s="36">
        <f t="shared" ref="CM6:CU6" si="10">IF(CM7="",NA(),CM7)</f>
        <v>54.96</v>
      </c>
      <c r="CN6" s="36">
        <f t="shared" si="10"/>
        <v>10.67</v>
      </c>
      <c r="CO6" s="36">
        <f t="shared" si="10"/>
        <v>11.72</v>
      </c>
      <c r="CP6" s="36">
        <f t="shared" si="10"/>
        <v>35.89</v>
      </c>
      <c r="CQ6" s="36">
        <f t="shared" si="10"/>
        <v>48.7</v>
      </c>
      <c r="CR6" s="36">
        <f t="shared" si="10"/>
        <v>46.9</v>
      </c>
      <c r="CS6" s="36">
        <f t="shared" si="10"/>
        <v>47.95</v>
      </c>
      <c r="CT6" s="36">
        <f t="shared" si="10"/>
        <v>48.26</v>
      </c>
      <c r="CU6" s="36">
        <f t="shared" si="10"/>
        <v>48.01</v>
      </c>
      <c r="CV6" s="35" t="str">
        <f>IF(CV7="","",IF(CV7="-","【-】","【"&amp;SUBSTITUTE(TEXT(CV7,"#,##0.00"),"-","△")&amp;"】"))</f>
        <v>【54.90】</v>
      </c>
      <c r="CW6" s="36">
        <f>IF(CW7="",NA(),CW7)</f>
        <v>82.07</v>
      </c>
      <c r="CX6" s="36">
        <f t="shared" ref="CX6:DF6" si="11">IF(CX7="",NA(),CX7)</f>
        <v>80.37</v>
      </c>
      <c r="CY6" s="36">
        <f t="shared" si="11"/>
        <v>100</v>
      </c>
      <c r="CZ6" s="36">
        <f t="shared" si="11"/>
        <v>83.4</v>
      </c>
      <c r="DA6" s="36">
        <f t="shared" si="11"/>
        <v>82.1</v>
      </c>
      <c r="DB6" s="36">
        <f t="shared" si="11"/>
        <v>74.959999999999994</v>
      </c>
      <c r="DC6" s="36">
        <f t="shared" si="11"/>
        <v>74.63</v>
      </c>
      <c r="DD6" s="36">
        <f t="shared" si="11"/>
        <v>74.900000000000006</v>
      </c>
      <c r="DE6" s="36">
        <f t="shared" si="11"/>
        <v>72.72</v>
      </c>
      <c r="DF6" s="36">
        <f t="shared" si="11"/>
        <v>72.75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1.26</v>
      </c>
      <c r="EJ6" s="36">
        <f t="shared" si="14"/>
        <v>0.78</v>
      </c>
      <c r="EK6" s="36">
        <f t="shared" si="14"/>
        <v>0.56999999999999995</v>
      </c>
      <c r="EL6" s="36">
        <f t="shared" si="14"/>
        <v>0.62</v>
      </c>
      <c r="EM6" s="36">
        <f t="shared" si="14"/>
        <v>0.39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444626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1.71</v>
      </c>
      <c r="Q7" s="39">
        <v>4070</v>
      </c>
      <c r="R7" s="39">
        <v>15244</v>
      </c>
      <c r="S7" s="39">
        <v>286.60000000000002</v>
      </c>
      <c r="T7" s="39">
        <v>53.19</v>
      </c>
      <c r="U7" s="39">
        <v>257</v>
      </c>
      <c r="V7" s="39">
        <v>0.19</v>
      </c>
      <c r="W7" s="39">
        <v>1352.63</v>
      </c>
      <c r="X7" s="39">
        <v>113.42</v>
      </c>
      <c r="Y7" s="39">
        <v>108.92</v>
      </c>
      <c r="Z7" s="39">
        <v>96.21</v>
      </c>
      <c r="AA7" s="39">
        <v>97.92</v>
      </c>
      <c r="AB7" s="39">
        <v>97.73</v>
      </c>
      <c r="AC7" s="39">
        <v>72.03</v>
      </c>
      <c r="AD7" s="39">
        <v>72.11</v>
      </c>
      <c r="AE7" s="39">
        <v>74.05</v>
      </c>
      <c r="AF7" s="39">
        <v>73.25</v>
      </c>
      <c r="AG7" s="39">
        <v>75.06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89.97</v>
      </c>
      <c r="BF7" s="39">
        <v>78.11</v>
      </c>
      <c r="BG7" s="39">
        <v>266.83</v>
      </c>
      <c r="BH7" s="39">
        <v>119.15</v>
      </c>
      <c r="BI7" s="39">
        <v>36.9</v>
      </c>
      <c r="BJ7" s="39">
        <v>1510.14</v>
      </c>
      <c r="BK7" s="39">
        <v>1595.62</v>
      </c>
      <c r="BL7" s="39">
        <v>1302.33</v>
      </c>
      <c r="BM7" s="39">
        <v>1274.21</v>
      </c>
      <c r="BN7" s="39">
        <v>1183.92</v>
      </c>
      <c r="BO7" s="39">
        <v>1084.05</v>
      </c>
      <c r="BP7" s="39">
        <v>96.62</v>
      </c>
      <c r="BQ7" s="39">
        <v>108.08</v>
      </c>
      <c r="BR7" s="39">
        <v>6.52</v>
      </c>
      <c r="BS7" s="39">
        <v>10.26</v>
      </c>
      <c r="BT7" s="39">
        <v>20.86</v>
      </c>
      <c r="BU7" s="39">
        <v>22.67</v>
      </c>
      <c r="BV7" s="39">
        <v>37.92</v>
      </c>
      <c r="BW7" s="39">
        <v>40.89</v>
      </c>
      <c r="BX7" s="39">
        <v>41.25</v>
      </c>
      <c r="BY7" s="39">
        <v>42.5</v>
      </c>
      <c r="BZ7" s="39">
        <v>53.46</v>
      </c>
      <c r="CA7" s="39">
        <v>162.35</v>
      </c>
      <c r="CB7" s="39">
        <v>150.01</v>
      </c>
      <c r="CC7" s="39">
        <v>1334.39</v>
      </c>
      <c r="CD7" s="39">
        <v>1206.6300000000001</v>
      </c>
      <c r="CE7" s="39">
        <v>784.77</v>
      </c>
      <c r="CF7" s="39">
        <v>789.62</v>
      </c>
      <c r="CG7" s="39">
        <v>423.18</v>
      </c>
      <c r="CH7" s="39">
        <v>383.2</v>
      </c>
      <c r="CI7" s="39">
        <v>383.25</v>
      </c>
      <c r="CJ7" s="39">
        <v>377.72</v>
      </c>
      <c r="CK7" s="39">
        <v>300.47000000000003</v>
      </c>
      <c r="CL7" s="39">
        <v>54.34</v>
      </c>
      <c r="CM7" s="39">
        <v>54.96</v>
      </c>
      <c r="CN7" s="39">
        <v>10.67</v>
      </c>
      <c r="CO7" s="39">
        <v>11.72</v>
      </c>
      <c r="CP7" s="39">
        <v>35.89</v>
      </c>
      <c r="CQ7" s="39">
        <v>48.7</v>
      </c>
      <c r="CR7" s="39">
        <v>46.9</v>
      </c>
      <c r="CS7" s="39">
        <v>47.95</v>
      </c>
      <c r="CT7" s="39">
        <v>48.26</v>
      </c>
      <c r="CU7" s="39">
        <v>48.01</v>
      </c>
      <c r="CV7" s="39">
        <v>54.9</v>
      </c>
      <c r="CW7" s="39">
        <v>82.07</v>
      </c>
      <c r="CX7" s="39">
        <v>80.37</v>
      </c>
      <c r="CY7" s="39">
        <v>100</v>
      </c>
      <c r="CZ7" s="39">
        <v>83.4</v>
      </c>
      <c r="DA7" s="39">
        <v>82.1</v>
      </c>
      <c r="DB7" s="39">
        <v>74.959999999999994</v>
      </c>
      <c r="DC7" s="39">
        <v>74.63</v>
      </c>
      <c r="DD7" s="39">
        <v>74.900000000000006</v>
      </c>
      <c r="DE7" s="39">
        <v>72.72</v>
      </c>
      <c r="DF7" s="39">
        <v>72.75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1.26</v>
      </c>
      <c r="EJ7" s="39">
        <v>0.78</v>
      </c>
      <c r="EK7" s="39">
        <v>0.56999999999999995</v>
      </c>
      <c r="EL7" s="39">
        <v>0.62</v>
      </c>
      <c r="EM7" s="39">
        <v>0.39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111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2021-02-03T02:41:48Z</cp:lastPrinted>
  <dcterms:created xsi:type="dcterms:W3CDTF">2020-12-04T02:23:00Z</dcterms:created>
  <dcterms:modified xsi:type="dcterms:W3CDTF">2021-02-03T02:41:48Z</dcterms:modified>
  <cp:category/>
</cp:coreProperties>
</file>