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17九重町\"/>
    </mc:Choice>
  </mc:AlternateContent>
  <workbookProtection workbookAlgorithmName="SHA-512" workbookHashValue="5TvYNxMYAP0t8bHZZRfvOoGmuf0zxSh1FbNGK5MQbFoQnxJ6afybzHOLgE5TroS0Vep1vA4lMm4kWLWdcNZ6Xw==" workbookSaltValue="l0hY4I74vnSK+QANxajZCw==" workbookSpinCount="100000" lockStructure="1"/>
  <bookViews>
    <workbookView xWindow="0" yWindow="0" windowWidth="20490" windowHeight="71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<sst xmlns="http://schemas.openxmlformats.org/spreadsheetml/2006/main" count="233" uniqueCount="119">
  <si>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</si>
  <si>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</si>
  <si>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</si>
  <si>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</si>
  <si>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</si>
  <si>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</si>
  <si>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</si>
  <si>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</si>
  <si>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</si>
  <si>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</si>
  <si>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</si>
  <si>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</si>
  <si>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</si>
  <si>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</si>
  <si>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</si>
  <si>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</si>
  <si>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</si>
  <si>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</si>
  <si>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</si>
  <si>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</si>
  <si>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</si>
  <si>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</si>
  <si>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</si>
  <si>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</si>
  <si>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</si>
  <si>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</si>
  <si>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</si>
  <si>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</si>
  <si>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</si>
  <si>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</si>
  <si>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</si>
  <si>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</si>
  <si>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</si>
  <si>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</si>
  <si>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</si>
  <si>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</si>
  <si>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</si>
  <si>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</si>
  <si>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</si>
  <si>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</si>
  <si>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</si>
  <si>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</si>
  <si>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</si>
  <si>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</si>
  <si>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</si>
  <si>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</si>
  <si>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</si>
  <si>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</si>
  <si>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</si>
  <si>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</si>
  <si>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</si>
  <si>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</si>
  <si>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</si>
  <si>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</si>
  <si>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</si>
  <si>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</si>
  <si>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</si>
  <si>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</si>
  <si>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</si>
  <si>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</si>
  <si>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</si>
  <si>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</si>
  <si>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</si>
  <si>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</si>
  <si>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</si>
  <si>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</si>
  <si>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</si>
  <si>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</si>
  <si>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</si>
  <si>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</si>
  <si>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</si>
  <si>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</si>
  <si>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</si>
  <si>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</si>
  <si>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</si>
  <si>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</si>
  <si>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</si>
  <si>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</si>
  <si>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</si>
  <si>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</si>
  <si>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</si>
  <si>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</si>
  <si>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</si>
  <si>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</si>
  <si>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</si>
  <si>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</si>
  <si>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</si>
  <si>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</si>
  <si>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</si>
  <si>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</si>
  <si>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</si>
  <si>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</si>
  <si>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</si>
  <si>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</si>
  <si>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</si>
  <si>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</si>
  <si>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九重町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</si>
  <si>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</si>
  <si>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</si>
  <si>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</si>
  <si>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</si>
  <si>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</si>
  <si>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</si>
  <si>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</si>
  <si>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</si>
  <si>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</si>
  <si>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</si>
  <si>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</si>
  <si>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</si>
  <si>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</si>
  <si>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</si>
  <si>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</si>
  <si>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</si>
  <si>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</si>
  <si>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</si>
  <si>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</si>
  <si>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当町は、既設管の修繕に追われている状況であり、管路の更新費用を捻出できていないのが実状である。材質不明管や敷設年度不明管が膨大な数あるため、不明管の調査から行うところから進めていかなければならない。</t>
    <phoneticPr fontId="4"/>
  </si>
  <si>
    <r>
      <rPr>
        <sz val="11"/>
        <rFont val="ＭＳ ゴシック"/>
        <family val="3"/>
        <charset val="128"/>
      </rPr>
      <t>①収益的収支比率は類似団体と比較すると高いが、直近5カ年の中で一番低く、100％を下回っている。要因としては平成28年度の地震災害復旧による借入金の償還が始まり償還額が増加したためである。今後も事業債の発行が予想されるため、減少又はほぼ横ばいになると予想される。
④企業債残高対給水収益比率は類似団体と比較して低位である。今後、施設・管路の更新等を計画的に行い急激な上昇を抑制する。
⑤料金回収率については収益的収支比率と同様である。大幅な漏水量が減少していることから、給水原価も低数値へと移行していることが要因と考えられる。
⑥給水原価についてはおおむね横ばいの状態であり、その原因としては、浄水方法が塩素による滅菌消毒のみの浄水場が半数を占めているからである。当町の水源は湧水であるため水質異常がおきにくく、大幅な水質変化が考えにくい。今後、浄水施設の追加がある場合には給水単価の上昇も考えられる。
⑦100％を超える利用率であるが、施設の稼働が収益につながっていないのが課題である。原因としては漏水がある。
⑧当町は、大幅な漏水がある</t>
    </r>
    <r>
      <rPr>
        <sz val="11"/>
        <color theme="1"/>
        <rFont val="ＭＳ ゴシック"/>
        <family val="3"/>
        <charset val="128"/>
      </rPr>
      <t>ため、有収率は年々低下していたが、漏水箇所の発見・修繕によって回復しつつある。今後も漏水調査を計画的に行っていくことで100％に近い値へ近づけていきたい。
漏水量の低下は、施設への負荷や浄水を精製する単価へも影響があるため、重要な改善項目と考える。</t>
    </r>
    <rPh sb="9" eb="11">
      <t>ルイジ</t>
    </rPh>
    <rPh sb="11" eb="13">
      <t>ダンタイ</t>
    </rPh>
    <rPh sb="14" eb="16">
      <t>ヒカク</t>
    </rPh>
    <rPh sb="19" eb="20">
      <t>タカ</t>
    </rPh>
    <rPh sb="23" eb="25">
      <t>チョッキン</t>
    </rPh>
    <rPh sb="27" eb="28">
      <t>ネン</t>
    </rPh>
    <rPh sb="29" eb="30">
      <t>ナカ</t>
    </rPh>
    <rPh sb="31" eb="33">
      <t>イチバン</t>
    </rPh>
    <rPh sb="33" eb="34">
      <t>ヒク</t>
    </rPh>
    <rPh sb="41" eb="43">
      <t>シタマワ</t>
    </rPh>
    <rPh sb="54" eb="56">
      <t>ヘイセイ</t>
    </rPh>
    <rPh sb="58" eb="60">
      <t>ネンド</t>
    </rPh>
    <rPh sb="61" eb="63">
      <t>ジシン</t>
    </rPh>
    <rPh sb="63" eb="65">
      <t>サイガイ</t>
    </rPh>
    <rPh sb="65" eb="67">
      <t>フッキュウ</t>
    </rPh>
    <rPh sb="70" eb="72">
      <t>カリイレ</t>
    </rPh>
    <rPh sb="72" eb="73">
      <t>キン</t>
    </rPh>
    <rPh sb="74" eb="76">
      <t>ショウカン</t>
    </rPh>
    <rPh sb="77" eb="78">
      <t>ハジ</t>
    </rPh>
    <rPh sb="80" eb="82">
      <t>ショウカン</t>
    </rPh>
    <rPh sb="82" eb="83">
      <t>ガク</t>
    </rPh>
    <rPh sb="84" eb="86">
      <t>ゾウカ</t>
    </rPh>
    <rPh sb="112" eb="114">
      <t>ゲンショウ</t>
    </rPh>
    <rPh sb="114" eb="115">
      <t>マタ</t>
    </rPh>
    <rPh sb="133" eb="135">
      <t>キギョウ</t>
    </rPh>
    <rPh sb="203" eb="206">
      <t>シュウエキテキ</t>
    </rPh>
    <rPh sb="206" eb="208">
      <t>シュウシ</t>
    </rPh>
    <rPh sb="208" eb="210">
      <t>ヒリツ</t>
    </rPh>
    <rPh sb="211" eb="213">
      <t>ドウヨウ</t>
    </rPh>
    <rPh sb="408" eb="409">
      <t>コ</t>
    </rPh>
    <rPh sb="411" eb="414">
      <t>リヨウリツ</t>
    </rPh>
    <rPh sb="419" eb="421">
      <t>シセツ</t>
    </rPh>
    <rPh sb="422" eb="424">
      <t>カドウ</t>
    </rPh>
    <rPh sb="425" eb="427">
      <t>シュウエキ</t>
    </rPh>
    <rPh sb="438" eb="440">
      <t>カダイ</t>
    </rPh>
    <rPh sb="444" eb="446">
      <t>ゲンイン</t>
    </rPh>
    <rPh sb="450" eb="452">
      <t>ロウスイ</t>
    </rPh>
    <phoneticPr fontId="4"/>
  </si>
  <si>
    <r>
      <t>　当町での課題は、漏水による有収率の低下である。町統合簡易水道については、水質は良好であるため塩素滅菌のみの処理の水系が半数となっている。水処理自体はローコストで行えるため、多少の漏水は影響が少なかった。しかし、分析をしてみると施設への負荷がかかっていることや、有収率の低下を招きかねないなど、影響は少なからずみられている。今後、漏水箇所が拡大して流入が追い付かなくなることも懸念されるため、</t>
    </r>
    <r>
      <rPr>
        <sz val="11"/>
        <rFont val="ＭＳ ゴシック"/>
        <family val="3"/>
        <charset val="128"/>
      </rPr>
      <t>調査に力を入れていき、管路の更新計画につなげていきたい。</t>
    </r>
    <rPh sb="199" eb="200">
      <t>チカラ</t>
    </rPh>
    <rPh sb="201" eb="202">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</si>
</sst>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0.16</c:v>
                </c:pt>
                <c:pt idx="2">
                  <c:v>1.2</c:v>
                </c:pt>
                <c:pt idx="3" formatCode="#,##0.00;&quot;△&quot;#,##0.00">
                  <c:v>0</c:v>
                </c:pt>
                <c:pt idx="4">
                  <c:v>0.08</c:v>
                </c:pt>
              </c:numCache>
            </c:numRef>
          </c:val>
          <c:extLst>
            <c:ext xmlns:c16="http://schemas.microsoft.com/office/drawing/2014/chart" uri="{C3380CC4-5D6E-409C-BE32-E72D297353CC}">
              <c16:uniqueId val="{00000000-9F0C-411E-A8C5-D4892006391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9F0C-411E-A8C5-D4892006391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138.24</c:v>
                </c:pt>
                <c:pt idx="1">
                  <c:v>73.790000000000006</c:v>
                </c:pt>
                <c:pt idx="2">
                  <c:v>115.2</c:v>
                </c:pt>
                <c:pt idx="3">
                  <c:v>128.94999999999999</c:v>
                </c:pt>
                <c:pt idx="4">
                  <c:v>129.16</c:v>
                </c:pt>
              </c:numCache>
            </c:numRef>
          </c:val>
          <c:extLst>
            <c:ext xmlns:c16="http://schemas.microsoft.com/office/drawing/2014/chart" uri="{C3380CC4-5D6E-409C-BE32-E72D297353CC}">
              <c16:uniqueId val="{00000000-B8EC-42F7-9EBD-CAC75F0885C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B8EC-42F7-9EBD-CAC75F0885C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37.86</c:v>
                </c:pt>
                <c:pt idx="1">
                  <c:v>34.909999999999997</c:v>
                </c:pt>
                <c:pt idx="2">
                  <c:v>49.27</c:v>
                </c:pt>
                <c:pt idx="3">
                  <c:v>42.67</c:v>
                </c:pt>
                <c:pt idx="4">
                  <c:v>40.94</c:v>
                </c:pt>
              </c:numCache>
            </c:numRef>
          </c:val>
          <c:extLst>
            <c:ext xmlns:c16="http://schemas.microsoft.com/office/drawing/2014/chart" uri="{C3380CC4-5D6E-409C-BE32-E72D297353CC}">
              <c16:uniqueId val="{00000000-CDB7-4F69-B6B4-8D2047C8144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CDB7-4F69-B6B4-8D2047C8144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94.06</c:v>
                </c:pt>
                <c:pt idx="1">
                  <c:v>99.34</c:v>
                </c:pt>
                <c:pt idx="2">
                  <c:v>113.67</c:v>
                </c:pt>
                <c:pt idx="3">
                  <c:v>118.7</c:v>
                </c:pt>
                <c:pt idx="4">
                  <c:v>84.66</c:v>
                </c:pt>
              </c:numCache>
            </c:numRef>
          </c:val>
          <c:extLst>
            <c:ext xmlns:c16="http://schemas.microsoft.com/office/drawing/2014/chart" uri="{C3380CC4-5D6E-409C-BE32-E72D297353CC}">
              <c16:uniqueId val="{00000000-0494-41B3-BA0A-7562A7E10C1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0494-41B3-BA0A-7562A7E10C1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79-4EF9-9E4F-8CF6B47BBAF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79-4EF9-9E4F-8CF6B47BBAF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D-4028-A3A7-C7A37E0929D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D-4028-A3A7-C7A37E0929D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3-4978-990A-42DDF8BF61E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3-4978-990A-42DDF8BF61E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06-4333-80DB-EF312CB731F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6-4333-80DB-EF312CB731F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489.59</c:v>
                </c:pt>
                <c:pt idx="1">
                  <c:v>561.02</c:v>
                </c:pt>
                <c:pt idx="2">
                  <c:v>603.74</c:v>
                </c:pt>
                <c:pt idx="3">
                  <c:v>600.67999999999995</c:v>
                </c:pt>
                <c:pt idx="4">
                  <c:v>562.41</c:v>
                </c:pt>
              </c:numCache>
            </c:numRef>
          </c:val>
          <c:extLst>
            <c:ext xmlns:c16="http://schemas.microsoft.com/office/drawing/2014/chart" uri="{C3380CC4-5D6E-409C-BE32-E72D297353CC}">
              <c16:uniqueId val="{00000000-5EB0-47A1-9664-1CCA8A0716E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5EB0-47A1-9664-1CCA8A0716E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89.79</c:v>
                </c:pt>
                <c:pt idx="1">
                  <c:v>97.23</c:v>
                </c:pt>
                <c:pt idx="2">
                  <c:v>112.82</c:v>
                </c:pt>
                <c:pt idx="3">
                  <c:v>108.97</c:v>
                </c:pt>
                <c:pt idx="4">
                  <c:v>80.209999999999994</c:v>
                </c:pt>
              </c:numCache>
            </c:numRef>
          </c:val>
          <c:extLst>
            <c:ext xmlns:c16="http://schemas.microsoft.com/office/drawing/2014/chart" uri="{C3380CC4-5D6E-409C-BE32-E72D297353CC}">
              <c16:uniqueId val="{00000000-E8BD-496A-A43E-D863026BD87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E8BD-496A-A43E-D863026BD87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245.28</c:v>
                </c:pt>
                <c:pt idx="1">
                  <c:v>228.27</c:v>
                </c:pt>
                <c:pt idx="2">
                  <c:v>195.9</c:v>
                </c:pt>
                <c:pt idx="3">
                  <c:v>199.5</c:v>
                </c:pt>
                <c:pt idx="4">
                  <c:v>274.2</c:v>
                </c:pt>
              </c:numCache>
            </c:numRef>
          </c:val>
          <c:extLst>
            <c:ext xmlns:c16="http://schemas.microsoft.com/office/drawing/2014/chart" uri="{C3380CC4-5D6E-409C-BE32-E72D297353CC}">
              <c16:uniqueId val="{00000000-787D-4EB8-8543-54818723756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787D-4EB8-8543-54818723756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九重町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9342</v>
      </c>
      <c r="AM8" s="67"/>
      <c r="AN8" s="67"/>
      <c r="AO8" s="67"/>
      <c r="AP8" s="67"/>
      <c r="AQ8" s="67"/>
      <c r="AR8" s="67"/>
      <c r="AS8" s="67"/>
      <c r="AT8" s="66">
        <f>データ!$S$6</f>
        <v>271.37</v>
      </c>
      <c r="AU8" s="66"/>
      <c r="AV8" s="66"/>
      <c r="AW8" s="66"/>
      <c r="AX8" s="66"/>
      <c r="AY8" s="66"/>
      <c r="AZ8" s="66"/>
      <c r="BA8" s="66"/>
      <c r="BB8" s="66">
        <f>データ!$T$6</f>
        <v>34.43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44.83</v>
      </c>
      <c r="Q10" s="66"/>
      <c r="R10" s="66"/>
      <c r="S10" s="66"/>
      <c r="T10" s="66"/>
      <c r="U10" s="66"/>
      <c r="V10" s="66"/>
      <c r="W10" s="67">
        <f>データ!$Q$6</f>
        <v>3780</v>
      </c>
      <c r="X10" s="67"/>
      <c r="Y10" s="67"/>
      <c r="Z10" s="67"/>
      <c r="AA10" s="67"/>
      <c r="AB10" s="67"/>
      <c r="AC10" s="67"/>
      <c r="AD10" s="2"/>
      <c r="AE10" s="2"/>
      <c r="AF10" s="2"/>
      <c r="AG10" s="2"/>
      <c r="AH10" s="2"/>
      <c r="AI10" s="2"/>
      <c r="AJ10" s="2"/>
      <c r="AK10" s="2"/>
      <c r="AL10" s="67">
        <f>データ!$U$6</f>
        <v>4152</v>
      </c>
      <c r="AM10" s="67"/>
      <c r="AN10" s="67"/>
      <c r="AO10" s="67"/>
      <c r="AP10" s="67"/>
      <c r="AQ10" s="67"/>
      <c r="AR10" s="67"/>
      <c r="AS10" s="67"/>
      <c r="AT10" s="66">
        <f>データ!$V$6</f>
        <v>8.1999999999999993</v>
      </c>
      <c r="AU10" s="66"/>
      <c r="AV10" s="66"/>
      <c r="AW10" s="66"/>
      <c r="AX10" s="66"/>
      <c r="AY10" s="66"/>
      <c r="AZ10" s="66"/>
      <c r="BA10" s="66"/>
      <c r="BB10" s="66">
        <f>データ!$W$6</f>
        <v>506.34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iMAHujxwrmDGYqVwXiWNx9gAZWRQLkshL22OXUE8KP1u4p7lm/hVbc57gWUTuWIh9SfMx1v2hRdapTvCbZxArQ==" saltValue="qHLERJbm7AfPZJzD3dsKu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444618</v>
      </c>
      <c r="D6" s="34">
        <f t="shared" si="3"/>
        <v>47</v>
      </c>
      <c r="E6" s="34">
        <f t="shared" si="3"/>
        <v>1</v>
      </c>
      <c r="F6" s="34">
        <f t="shared" si="3"/>
        <v>0</v>
      </c>
      <c r="G6" s="34">
        <f t="shared" si="3"/>
        <v>0</v>
      </c>
      <c r="H6" s="34" t="str">
        <f t="shared" si="3"/>
        <v>大分県　九重町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44.83</v>
      </c>
      <c r="Q6" s="35">
        <f t="shared" si="3"/>
        <v>3780</v>
      </c>
      <c r="R6" s="35">
        <f t="shared" si="3"/>
        <v>9342</v>
      </c>
      <c r="S6" s="35">
        <f t="shared" si="3"/>
        <v>271.37</v>
      </c>
      <c r="T6" s="35">
        <f t="shared" si="3"/>
        <v>34.43</v>
      </c>
      <c r="U6" s="35">
        <f t="shared" si="3"/>
        <v>4152</v>
      </c>
      <c r="V6" s="35">
        <f t="shared" si="3"/>
        <v>8.1999999999999993</v>
      </c>
      <c r="W6" s="35">
        <f t="shared" si="3"/>
        <v>506.34</v>
      </c>
      <c r="X6" s="36">
        <f>IF(X7="",NA(),X7)</f>
        <v>94.06</v>
      </c>
      <c r="Y6" s="36">
        <f t="shared" ref="Y6:AG6" si="4">IF(Y7="",NA(),Y7)</f>
        <v>99.34</v>
      </c>
      <c r="Z6" s="36">
        <f t="shared" si="4"/>
        <v>113.67</v>
      </c>
      <c r="AA6" s="36">
        <f t="shared" si="4"/>
        <v>118.7</v>
      </c>
      <c r="AB6" s="36">
        <f t="shared" si="4"/>
        <v>84.66</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489.59</v>
      </c>
      <c r="BF6" s="36">
        <f t="shared" ref="BF6:BN6" si="7">IF(BF7="",NA(),BF7)</f>
        <v>561.02</v>
      </c>
      <c r="BG6" s="36">
        <f t="shared" si="7"/>
        <v>603.74</v>
      </c>
      <c r="BH6" s="36">
        <f t="shared" si="7"/>
        <v>600.67999999999995</v>
      </c>
      <c r="BI6" s="36">
        <f t="shared" si="7"/>
        <v>562.41</v>
      </c>
      <c r="BJ6" s="36">
        <f t="shared" si="7"/>
        <v>1134.67</v>
      </c>
      <c r="BK6" s="36">
        <f t="shared" si="7"/>
        <v>1144.79</v>
      </c>
      <c r="BL6" s="36">
        <f t="shared" si="7"/>
        <v>1061.58</v>
      </c>
      <c r="BM6" s="36">
        <f t="shared" si="7"/>
        <v>1007.7</v>
      </c>
      <c r="BN6" s="36">
        <f t="shared" si="7"/>
        <v>1018.52</v>
      </c>
      <c r="BO6" s="35" t="str">
        <f>IF(BO7="","",IF(BO7="-","【-】","【"&amp;SUBSTITUTE(TEXT(BO7,"#,##0.00"),"-","△")&amp;"】"))</f>
        <v>【1,084.05】</v>
      </c>
      <c r="BP6" s="36">
        <f>IF(BP7="",NA(),BP7)</f>
        <v>89.79</v>
      </c>
      <c r="BQ6" s="36">
        <f t="shared" ref="BQ6:BY6" si="8">IF(BQ7="",NA(),BQ7)</f>
        <v>97.23</v>
      </c>
      <c r="BR6" s="36">
        <f t="shared" si="8"/>
        <v>112.82</v>
      </c>
      <c r="BS6" s="36">
        <f t="shared" si="8"/>
        <v>108.97</v>
      </c>
      <c r="BT6" s="36">
        <f t="shared" si="8"/>
        <v>80.209999999999994</v>
      </c>
      <c r="BU6" s="36">
        <f t="shared" si="8"/>
        <v>40.6</v>
      </c>
      <c r="BV6" s="36">
        <f t="shared" si="8"/>
        <v>56.04</v>
      </c>
      <c r="BW6" s="36">
        <f t="shared" si="8"/>
        <v>58.52</v>
      </c>
      <c r="BX6" s="36">
        <f t="shared" si="8"/>
        <v>59.22</v>
      </c>
      <c r="BY6" s="36">
        <f t="shared" si="8"/>
        <v>58.79</v>
      </c>
      <c r="BZ6" s="35" t="str">
        <f>IF(BZ7="","",IF(BZ7="-","【-】","【"&amp;SUBSTITUTE(TEXT(BZ7,"#,##0.00"),"-","△")&amp;"】"))</f>
        <v>【53.46】</v>
      </c>
      <c r="CA6" s="36">
        <f>IF(CA7="",NA(),CA7)</f>
        <v>245.28</v>
      </c>
      <c r="CB6" s="36">
        <f t="shared" ref="CB6:CJ6" si="9">IF(CB7="",NA(),CB7)</f>
        <v>228.27</v>
      </c>
      <c r="CC6" s="36">
        <f t="shared" si="9"/>
        <v>195.9</v>
      </c>
      <c r="CD6" s="36">
        <f t="shared" si="9"/>
        <v>199.5</v>
      </c>
      <c r="CE6" s="36">
        <f t="shared" si="9"/>
        <v>274.2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138.24</v>
      </c>
      <c r="CM6" s="36">
        <f t="shared" ref="CM6:CU6" si="10">IF(CM7="",NA(),CM7)</f>
        <v>73.790000000000006</v>
      </c>
      <c r="CN6" s="36">
        <f t="shared" si="10"/>
        <v>115.2</v>
      </c>
      <c r="CO6" s="36">
        <f t="shared" si="10"/>
        <v>128.94999999999999</v>
      </c>
      <c r="CP6" s="36">
        <f t="shared" si="10"/>
        <v>129.16</v>
      </c>
      <c r="CQ6" s="36">
        <f t="shared" si="10"/>
        <v>57.29</v>
      </c>
      <c r="CR6" s="36">
        <f t="shared" si="10"/>
        <v>55.9</v>
      </c>
      <c r="CS6" s="36">
        <f t="shared" si="10"/>
        <v>57.3</v>
      </c>
      <c r="CT6" s="36">
        <f t="shared" si="10"/>
        <v>56.76</v>
      </c>
      <c r="CU6" s="36">
        <f t="shared" si="10"/>
        <v>56.04</v>
      </c>
      <c r="CV6" s="35" t="str">
        <f>IF(CV7="","",IF(CV7="-","【-】","【"&amp;SUBSTITUTE(TEXT(CV7,"#,##0.00"),"-","△")&amp;"】"))</f>
        <v>【54.90】</v>
      </c>
      <c r="CW6" s="36">
        <f>IF(CW7="",NA(),CW7)</f>
        <v>37.86</v>
      </c>
      <c r="CX6" s="36">
        <f t="shared" ref="CX6:DF6" si="11">IF(CX7="",NA(),CX7)</f>
        <v>34.909999999999997</v>
      </c>
      <c r="CY6" s="36">
        <f t="shared" si="11"/>
        <v>49.27</v>
      </c>
      <c r="CZ6" s="36">
        <f t="shared" si="11"/>
        <v>42.67</v>
      </c>
      <c r="DA6" s="36">
        <f t="shared" si="11"/>
        <v>40.94</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0.16</v>
      </c>
      <c r="EF6" s="36">
        <f t="shared" si="14"/>
        <v>1.2</v>
      </c>
      <c r="EG6" s="35">
        <f t="shared" si="14"/>
        <v>0</v>
      </c>
      <c r="EH6" s="36">
        <f t="shared" si="14"/>
        <v>0.08</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444618</v>
      </c>
      <c r="D7" s="38">
        <v>47</v>
      </c>
      <c r="E7" s="38">
        <v>1</v>
      </c>
      <c r="F7" s="38">
        <v>0</v>
      </c>
      <c r="G7" s="38">
        <v>0</v>
      </c>
      <c r="H7" s="38" t="s">
        <v>96</v>
      </c>
      <c r="I7" s="38" t="s">
        <v>97</v>
      </c>
      <c r="J7" s="38" t="s">
        <v>98</v>
      </c>
      <c r="K7" s="38" t="s">
        <v>99</v>
      </c>
      <c r="L7" s="38" t="s">
        <v>100</v>
      </c>
      <c r="M7" s="38" t="s">
        <v>101</v>
      </c>
      <c r="N7" s="39" t="s">
        <v>102</v>
      </c>
      <c r="O7" s="39" t="s">
        <v>103</v>
      </c>
      <c r="P7" s="39">
        <v>44.83</v>
      </c>
      <c r="Q7" s="39">
        <v>3780</v>
      </c>
      <c r="R7" s="39">
        <v>9342</v>
      </c>
      <c r="S7" s="39">
        <v>271.37</v>
      </c>
      <c r="T7" s="39">
        <v>34.43</v>
      </c>
      <c r="U7" s="39">
        <v>4152</v>
      </c>
      <c r="V7" s="39">
        <v>8.1999999999999993</v>
      </c>
      <c r="W7" s="39">
        <v>506.34</v>
      </c>
      <c r="X7" s="39">
        <v>94.06</v>
      </c>
      <c r="Y7" s="39">
        <v>99.34</v>
      </c>
      <c r="Z7" s="39">
        <v>113.67</v>
      </c>
      <c r="AA7" s="39">
        <v>118.7</v>
      </c>
      <c r="AB7" s="39">
        <v>84.66</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489.59</v>
      </c>
      <c r="BF7" s="39">
        <v>561.02</v>
      </c>
      <c r="BG7" s="39">
        <v>603.74</v>
      </c>
      <c r="BH7" s="39">
        <v>600.67999999999995</v>
      </c>
      <c r="BI7" s="39">
        <v>562.41</v>
      </c>
      <c r="BJ7" s="39">
        <v>1134.67</v>
      </c>
      <c r="BK7" s="39">
        <v>1144.79</v>
      </c>
      <c r="BL7" s="39">
        <v>1061.58</v>
      </c>
      <c r="BM7" s="39">
        <v>1007.7</v>
      </c>
      <c r="BN7" s="39">
        <v>1018.52</v>
      </c>
      <c r="BO7" s="39">
        <v>1084.05</v>
      </c>
      <c r="BP7" s="39">
        <v>89.79</v>
      </c>
      <c r="BQ7" s="39">
        <v>97.23</v>
      </c>
      <c r="BR7" s="39">
        <v>112.82</v>
      </c>
      <c r="BS7" s="39">
        <v>108.97</v>
      </c>
      <c r="BT7" s="39">
        <v>80.209999999999994</v>
      </c>
      <c r="BU7" s="39">
        <v>40.6</v>
      </c>
      <c r="BV7" s="39">
        <v>56.04</v>
      </c>
      <c r="BW7" s="39">
        <v>58.52</v>
      </c>
      <c r="BX7" s="39">
        <v>59.22</v>
      </c>
      <c r="BY7" s="39">
        <v>58.79</v>
      </c>
      <c r="BZ7" s="39">
        <v>53.46</v>
      </c>
      <c r="CA7" s="39">
        <v>245.28</v>
      </c>
      <c r="CB7" s="39">
        <v>228.27</v>
      </c>
      <c r="CC7" s="39">
        <v>195.9</v>
      </c>
      <c r="CD7" s="39">
        <v>199.5</v>
      </c>
      <c r="CE7" s="39">
        <v>274.2</v>
      </c>
      <c r="CF7" s="39">
        <v>440.03</v>
      </c>
      <c r="CG7" s="39">
        <v>304.35000000000002</v>
      </c>
      <c r="CH7" s="39">
        <v>296.3</v>
      </c>
      <c r="CI7" s="39">
        <v>292.89999999999998</v>
      </c>
      <c r="CJ7" s="39">
        <v>298.25</v>
      </c>
      <c r="CK7" s="39">
        <v>300.47000000000003</v>
      </c>
      <c r="CL7" s="39">
        <v>138.24</v>
      </c>
      <c r="CM7" s="39">
        <v>73.790000000000006</v>
      </c>
      <c r="CN7" s="39">
        <v>115.2</v>
      </c>
      <c r="CO7" s="39">
        <v>128.94999999999999</v>
      </c>
      <c r="CP7" s="39">
        <v>129.16</v>
      </c>
      <c r="CQ7" s="39">
        <v>57.29</v>
      </c>
      <c r="CR7" s="39">
        <v>55.9</v>
      </c>
      <c r="CS7" s="39">
        <v>57.3</v>
      </c>
      <c r="CT7" s="39">
        <v>56.76</v>
      </c>
      <c r="CU7" s="39">
        <v>56.04</v>
      </c>
      <c r="CV7" s="39">
        <v>54.9</v>
      </c>
      <c r="CW7" s="39">
        <v>37.86</v>
      </c>
      <c r="CX7" s="39">
        <v>34.909999999999997</v>
      </c>
      <c r="CY7" s="39">
        <v>49.27</v>
      </c>
      <c r="CZ7" s="39">
        <v>42.67</v>
      </c>
      <c r="DA7" s="39">
        <v>40.94</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0.16</v>
      </c>
      <c r="EF7" s="39">
        <v>1.2</v>
      </c>
      <c r="EG7" s="39">
        <v>0</v>
      </c>
      <c r="EH7" s="39">
        <v>0.08</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113</v>
      </c>
      <c r="E13" t="s">
        <v>111</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2021-02-05T07:23:03Z</cp:lastPrinted>
  <dcterms:created xsi:type="dcterms:W3CDTF">2020-12-04T02:23:00Z</dcterms:created>
  <dcterms:modified xsi:type="dcterms:W3CDTF">2021-02-05T07:32:31Z</dcterms:modified>
  <cp:category/>
</cp:coreProperties>
</file>