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1677\Desktop\経営分析表\簡易水道\"/>
    </mc:Choice>
  </mc:AlternateContent>
  <workbookProtection workbookAlgorithmName="SHA-512" workbookHashValue="Gq492z8jCWnYQMfIaAZLxh9S2g3ki0H03paDrhYzhvmKWWOZdJoL1al2D2DkYAOYt/FAeMIAmZe6iSgayGb1HQ==" workbookSaltValue="DuvuM86vdeNoyOvepgEh5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<sst xmlns="http://schemas.openxmlformats.org/spreadsheetml/2006/main" count="233" uniqueCount="115">
  <si>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</si>
  <si>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</si>
  <si>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</si>
  <si>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</si>
  <si>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</si>
  <si>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</si>
  <si>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</si>
  <si>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</si>
  <si>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</si>
  <si>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</si>
  <si>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</si>
  <si>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</si>
  <si>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</si>
  <si>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</si>
  <si>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</si>
  <si>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</si>
  <si>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</si>
  <si>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</si>
  <si>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</si>
  <si>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</si>
  <si>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</si>
  <si>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</si>
  <si>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</si>
  <si>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</si>
  <si>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</si>
  <si>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</si>
  <si>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</si>
  <si>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</si>
  <si>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</si>
  <si>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</si>
  <si>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</si>
  <si>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</si>
  <si>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</si>
  <si>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</si>
  <si>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</si>
  <si>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</si>
  <si>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</si>
  <si>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</si>
  <si>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</si>
  <si>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</si>
  <si>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</si>
  <si>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</si>
  <si>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</si>
  <si>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</si>
  <si>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</si>
  <si>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</si>
  <si>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</si>
  <si>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</si>
  <si>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</si>
  <si>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</si>
  <si>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</si>
  <si>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</si>
  <si>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</si>
  <si>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</si>
  <si>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</si>
  <si>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</si>
  <si>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</si>
  <si>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</si>
  <si>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</si>
  <si>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</si>
  <si>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</si>
  <si>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</si>
  <si>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</si>
  <si>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</si>
  <si>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</si>
  <si>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</si>
  <si>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</si>
  <si>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</si>
  <si>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</si>
  <si>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</si>
  <si>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</si>
  <si>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</si>
  <si>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</si>
  <si>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</si>
  <si>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</si>
  <si>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</si>
  <si>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</si>
  <si>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</si>
  <si>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</si>
  <si>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</si>
  <si>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</si>
  <si>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</si>
  <si>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</si>
  <si>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</si>
  <si>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</si>
  <si>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</si>
  <si>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</si>
  <si>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</si>
  <si>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</si>
  <si>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</si>
  <si>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</si>
  <si>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</si>
  <si>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</si>
  <si>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</si>
  <si>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姫島村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</si>
  <si>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</si>
  <si>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</si>
  <si>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</si>
  <si>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</si>
  <si>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</si>
  <si>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</si>
  <si>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</si>
  <si>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</si>
  <si>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</si>
  <si>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</si>
  <si>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</si>
  <si>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</si>
  <si>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</si>
  <si>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</si>
  <si>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</si>
  <si>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</si>
  <si>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</si>
  <si>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人口の減少に伴う料金収入の減少や浄水施設の老朽化に伴う施設の長寿命化改修費用増加等、今後の水道事業経営は厳しい状況にあるが、人件費等の歳出削減策や交付税措置の無い村債は発行しない等の経費節減により経営の健全化を図る。</t>
    <rPh sb="0" eb="2">
      <t>ジンコウ</t>
    </rPh>
    <rPh sb="3" eb="5">
      <t>ゲンショウ</t>
    </rPh>
    <rPh sb="6" eb="7">
      <t>トモナ</t>
    </rPh>
    <rPh sb="8" eb="10">
      <t>リョウキン</t>
    </rPh>
    <rPh sb="10" eb="12">
      <t>シュウニュウ</t>
    </rPh>
    <rPh sb="13" eb="15">
      <t>ゲンショウ</t>
    </rPh>
    <rPh sb="16" eb="18">
      <t>ジョウスイ</t>
    </rPh>
    <rPh sb="18" eb="20">
      <t>シセツ</t>
    </rPh>
    <rPh sb="21" eb="24">
      <t>ロウキュウカ</t>
    </rPh>
    <rPh sb="25" eb="26">
      <t>トモナ</t>
    </rPh>
    <rPh sb="27" eb="29">
      <t>シセツ</t>
    </rPh>
    <rPh sb="30" eb="31">
      <t>チョウ</t>
    </rPh>
    <rPh sb="31" eb="34">
      <t>ジュミョウカ</t>
    </rPh>
    <rPh sb="34" eb="36">
      <t>カイシュウ</t>
    </rPh>
    <rPh sb="36" eb="38">
      <t>ヒヨウ</t>
    </rPh>
    <rPh sb="38" eb="40">
      <t>ゾウカ</t>
    </rPh>
    <rPh sb="40" eb="41">
      <t>ナド</t>
    </rPh>
    <rPh sb="42" eb="44">
      <t>コンゴ</t>
    </rPh>
    <rPh sb="45" eb="47">
      <t>スイドウ</t>
    </rPh>
    <rPh sb="47" eb="49">
      <t>ジギョウ</t>
    </rPh>
    <rPh sb="49" eb="51">
      <t>ケイエイ</t>
    </rPh>
    <rPh sb="52" eb="53">
      <t>キビ</t>
    </rPh>
    <rPh sb="55" eb="57">
      <t>ジョウキョウ</t>
    </rPh>
    <rPh sb="62" eb="65">
      <t>ジンケンヒ</t>
    </rPh>
    <rPh sb="65" eb="66">
      <t>ナド</t>
    </rPh>
    <rPh sb="67" eb="69">
      <t>サイシュツ</t>
    </rPh>
    <rPh sb="69" eb="71">
      <t>サクゲン</t>
    </rPh>
    <rPh sb="71" eb="72">
      <t>サク</t>
    </rPh>
    <rPh sb="73" eb="76">
      <t>コウフゼイ</t>
    </rPh>
    <rPh sb="76" eb="78">
      <t>ソチ</t>
    </rPh>
    <rPh sb="79" eb="80">
      <t>ナ</t>
    </rPh>
    <rPh sb="81" eb="83">
      <t>ソンサイ</t>
    </rPh>
    <rPh sb="84" eb="86">
      <t>ハッコウ</t>
    </rPh>
    <rPh sb="89" eb="90">
      <t>ナド</t>
    </rPh>
    <rPh sb="91" eb="93">
      <t>ケイヒ</t>
    </rPh>
    <rPh sb="93" eb="95">
      <t>セツゲン</t>
    </rPh>
    <rPh sb="98" eb="100">
      <t>ケイエイ</t>
    </rPh>
    <rPh sb="101" eb="103">
      <t>ケンゼン</t>
    </rPh>
    <rPh sb="105" eb="106">
      <t>ハカ</t>
    </rPh>
    <phoneticPr fontId="4"/>
  </si>
  <si>
    <t>①収益的収支比率は料金回収率の向上と地方債償還金等減少傾向により全国平均・類似団体より高い。
④企業債残高対給水収益比率はH23の管路更新事業以降、村債を発行していないため、年々減少しているが、今後、長寿命化等の費用については、可能な限り地方交付税措置の有利な過疎債を活用して企業債残高の抑制に努める。
⑤料金回収率は全国平均よりも高く、今後も経費節減に努め、更なる料金回収率の向上を図る。
⑥給水原価はH23の管路更新事業以降、施設整備事業に伴う大規模な村債発行を行っていないため、全国平均・類似団体より低い。今後も維持管理費の削減などの経営の健全化を図る。
⑦施設利用率は人口減少に伴い、計画給水人口2,950人に対し、現在給水人口は1,970人となっている。平均給水量も減少傾向である。施設利用の適切な施設規模の把握が必要である。
⑧有収率は全国平均・類似団体より高いが、漏水等の有収率の減少に繋がる原因等が少なくなるように努める。</t>
    <rPh sb="1" eb="3">
      <t>シュウエキ</t>
    </rPh>
    <rPh sb="3" eb="4">
      <t>テキ</t>
    </rPh>
    <rPh sb="4" eb="6">
      <t>シュウシ</t>
    </rPh>
    <rPh sb="6" eb="8">
      <t>ヒリツ</t>
    </rPh>
    <rPh sb="9" eb="11">
      <t>リョウキン</t>
    </rPh>
    <rPh sb="11" eb="13">
      <t>カイシュウ</t>
    </rPh>
    <rPh sb="13" eb="14">
      <t>リツ</t>
    </rPh>
    <rPh sb="15" eb="17">
      <t>コウジョウ</t>
    </rPh>
    <rPh sb="18" eb="21">
      <t>チホウサイ</t>
    </rPh>
    <rPh sb="21" eb="24">
      <t>ショウカンキン</t>
    </rPh>
    <rPh sb="24" eb="25">
      <t>トウ</t>
    </rPh>
    <rPh sb="25" eb="27">
      <t>ゲンショウ</t>
    </rPh>
    <rPh sb="27" eb="29">
      <t>ケイコウ</t>
    </rPh>
    <rPh sb="32" eb="34">
      <t>ゼンコク</t>
    </rPh>
    <rPh sb="34" eb="36">
      <t>ヘイキン</t>
    </rPh>
    <rPh sb="37" eb="39">
      <t>ルイジ</t>
    </rPh>
    <rPh sb="39" eb="41">
      <t>ダンタイ</t>
    </rPh>
    <rPh sb="43" eb="44">
      <t>タカ</t>
    </rPh>
    <rPh sb="48" eb="50">
      <t>キギョウ</t>
    </rPh>
    <rPh sb="50" eb="51">
      <t>サイ</t>
    </rPh>
    <rPh sb="51" eb="53">
      <t>ザンダカ</t>
    </rPh>
    <rPh sb="53" eb="54">
      <t>タイ</t>
    </rPh>
    <rPh sb="54" eb="56">
      <t>キュウスイ</t>
    </rPh>
    <rPh sb="56" eb="58">
      <t>シュウエキ</t>
    </rPh>
    <rPh sb="58" eb="60">
      <t>ヒリツ</t>
    </rPh>
    <rPh sb="65" eb="67">
      <t>カンロ</t>
    </rPh>
    <rPh sb="67" eb="69">
      <t>コウシン</t>
    </rPh>
    <rPh sb="69" eb="71">
      <t>ジギョウ</t>
    </rPh>
    <rPh sb="71" eb="73">
      <t>イコウ</t>
    </rPh>
    <rPh sb="74" eb="76">
      <t>ソンサイ</t>
    </rPh>
    <rPh sb="77" eb="79">
      <t>ハッコウ</t>
    </rPh>
    <rPh sb="87" eb="89">
      <t>ネンネン</t>
    </rPh>
    <rPh sb="89" eb="91">
      <t>ゲンショウ</t>
    </rPh>
    <rPh sb="97" eb="99">
      <t>コンゴ</t>
    </rPh>
    <rPh sb="100" eb="101">
      <t>チョウ</t>
    </rPh>
    <rPh sb="101" eb="104">
      <t>ジュミョウカ</t>
    </rPh>
    <rPh sb="104" eb="105">
      <t>トウ</t>
    </rPh>
    <rPh sb="106" eb="108">
      <t>ヒヨウ</t>
    </rPh>
    <rPh sb="114" eb="116">
      <t>カノウ</t>
    </rPh>
    <rPh sb="117" eb="118">
      <t>カギ</t>
    </rPh>
    <rPh sb="119" eb="121">
      <t>チホウ</t>
    </rPh>
    <rPh sb="121" eb="124">
      <t>コウフゼイ</t>
    </rPh>
    <rPh sb="124" eb="126">
      <t>ソチ</t>
    </rPh>
    <rPh sb="127" eb="129">
      <t>ユウリ</t>
    </rPh>
    <rPh sb="130" eb="132">
      <t>カソ</t>
    </rPh>
    <rPh sb="132" eb="133">
      <t>サイ</t>
    </rPh>
    <rPh sb="134" eb="136">
      <t>カツヨウ</t>
    </rPh>
    <rPh sb="138" eb="140">
      <t>キギョウ</t>
    </rPh>
    <rPh sb="140" eb="141">
      <t>サイ</t>
    </rPh>
    <rPh sb="141" eb="143">
      <t>ザンダカ</t>
    </rPh>
    <rPh sb="144" eb="146">
      <t>ヨクセイ</t>
    </rPh>
    <rPh sb="147" eb="148">
      <t>ツト</t>
    </rPh>
    <rPh sb="153" eb="155">
      <t>リョウキン</t>
    </rPh>
    <rPh sb="155" eb="157">
      <t>カイシュウ</t>
    </rPh>
    <rPh sb="157" eb="158">
      <t>リツ</t>
    </rPh>
    <rPh sb="159" eb="161">
      <t>ゼンコク</t>
    </rPh>
    <rPh sb="161" eb="163">
      <t>ヘイキン</t>
    </rPh>
    <rPh sb="166" eb="167">
      <t>タカ</t>
    </rPh>
    <rPh sb="169" eb="171">
      <t>コンゴ</t>
    </rPh>
    <rPh sb="172" eb="174">
      <t>ケイヒ</t>
    </rPh>
    <rPh sb="174" eb="176">
      <t>セツゲン</t>
    </rPh>
    <rPh sb="177" eb="178">
      <t>ツト</t>
    </rPh>
    <rPh sb="180" eb="181">
      <t>サラ</t>
    </rPh>
    <rPh sb="183" eb="185">
      <t>リョウキン</t>
    </rPh>
    <rPh sb="185" eb="187">
      <t>カイシュウ</t>
    </rPh>
    <rPh sb="187" eb="188">
      <t>リツ</t>
    </rPh>
    <rPh sb="192" eb="193">
      <t>ハカ</t>
    </rPh>
    <rPh sb="197" eb="199">
      <t>キュウスイ</t>
    </rPh>
    <rPh sb="199" eb="201">
      <t>ゲンカ</t>
    </rPh>
    <rPh sb="215" eb="217">
      <t>シセツ</t>
    </rPh>
    <rPh sb="217" eb="219">
      <t>セイビ</t>
    </rPh>
    <rPh sb="219" eb="221">
      <t>ジギョウ</t>
    </rPh>
    <rPh sb="222" eb="223">
      <t>トモナ</t>
    </rPh>
    <rPh sb="224" eb="227">
      <t>ダイキボ</t>
    </rPh>
    <rPh sb="228" eb="230">
      <t>ソンサイ</t>
    </rPh>
    <rPh sb="230" eb="232">
      <t>ハッコウ</t>
    </rPh>
    <rPh sb="233" eb="234">
      <t>オコナ</t>
    </rPh>
    <rPh sb="253" eb="254">
      <t>ヒク</t>
    </rPh>
    <rPh sb="256" eb="258">
      <t>コンゴ</t>
    </rPh>
    <rPh sb="259" eb="261">
      <t>イジ</t>
    </rPh>
    <rPh sb="261" eb="263">
      <t>カンリ</t>
    </rPh>
    <rPh sb="263" eb="264">
      <t>ヒ</t>
    </rPh>
    <rPh sb="265" eb="267">
      <t>サクゲン</t>
    </rPh>
    <rPh sb="270" eb="272">
      <t>ケイエイ</t>
    </rPh>
    <rPh sb="273" eb="276">
      <t>ケンゼンカ</t>
    </rPh>
    <rPh sb="277" eb="278">
      <t>ハカ</t>
    </rPh>
    <rPh sb="282" eb="284">
      <t>シセツ</t>
    </rPh>
    <rPh sb="284" eb="287">
      <t>リヨウリツ</t>
    </rPh>
    <rPh sb="288" eb="290">
      <t>ジンコウ</t>
    </rPh>
    <rPh sb="290" eb="292">
      <t>ゲンショウ</t>
    </rPh>
    <rPh sb="293" eb="294">
      <t>トモナ</t>
    </rPh>
    <rPh sb="296" eb="298">
      <t>ケイカク</t>
    </rPh>
    <rPh sb="298" eb="300">
      <t>キュウスイ</t>
    </rPh>
    <rPh sb="300" eb="302">
      <t>ジンコウ</t>
    </rPh>
    <rPh sb="307" eb="308">
      <t>ニン</t>
    </rPh>
    <rPh sb="309" eb="310">
      <t>タイ</t>
    </rPh>
    <rPh sb="312" eb="314">
      <t>ゲンザイ</t>
    </rPh>
    <rPh sb="314" eb="316">
      <t>キュウスイ</t>
    </rPh>
    <rPh sb="316" eb="318">
      <t>ジンコウ</t>
    </rPh>
    <rPh sb="324" eb="325">
      <t>ニン</t>
    </rPh>
    <rPh sb="332" eb="334">
      <t>ヘイキン</t>
    </rPh>
    <rPh sb="334" eb="336">
      <t>キュウスイ</t>
    </rPh>
    <rPh sb="336" eb="337">
      <t>リョウ</t>
    </rPh>
    <rPh sb="338" eb="340">
      <t>ゲンショウ</t>
    </rPh>
    <rPh sb="340" eb="342">
      <t>ケイコウ</t>
    </rPh>
    <rPh sb="346" eb="348">
      <t>シセツ</t>
    </rPh>
    <rPh sb="370" eb="371">
      <t>ユウ</t>
    </rPh>
    <rPh sb="371" eb="372">
      <t>シュウ</t>
    </rPh>
    <rPh sb="372" eb="373">
      <t>リツ</t>
    </rPh>
    <rPh sb="389" eb="391">
      <t>ロウスイ</t>
    </rPh>
    <rPh sb="391" eb="392">
      <t>トウ</t>
    </rPh>
    <rPh sb="395" eb="396">
      <t>リツ</t>
    </rPh>
    <rPh sb="397" eb="399">
      <t>ゲンショウ</t>
    </rPh>
    <rPh sb="400" eb="401">
      <t>ツナ</t>
    </rPh>
    <rPh sb="403" eb="405">
      <t>ゲンイン</t>
    </rPh>
    <rPh sb="405" eb="406">
      <t>トウ</t>
    </rPh>
    <rPh sb="407" eb="408">
      <t>スク</t>
    </rPh>
    <rPh sb="415" eb="416">
      <t>ツト</t>
    </rPh>
    <phoneticPr fontId="4"/>
  </si>
  <si>
    <t>姫島村水道事業経営戦略作成に伴い、R01年度に水道管路台帳整備、R02年度に水道施設台帳整備及びアセットマネジメント策定し、浄水施設の長寿命化等検討し、事業の平準化を行い、老朽化対策を実施していく。</t>
    <rPh sb="0" eb="3">
      <t>ヒメシマムラ</t>
    </rPh>
    <rPh sb="3" eb="5">
      <t>スイドウ</t>
    </rPh>
    <rPh sb="5" eb="7">
      <t>ジギョウ</t>
    </rPh>
    <rPh sb="7" eb="9">
      <t>ケイエイ</t>
    </rPh>
    <rPh sb="9" eb="11">
      <t>センリャク</t>
    </rPh>
    <rPh sb="11" eb="13">
      <t>サクセイ</t>
    </rPh>
    <rPh sb="14" eb="15">
      <t>トモナ</t>
    </rPh>
    <rPh sb="20" eb="22">
      <t>ネンド</t>
    </rPh>
    <rPh sb="23" eb="24">
      <t>スイ</t>
    </rPh>
    <rPh sb="24" eb="25">
      <t>ドウ</t>
    </rPh>
    <rPh sb="25" eb="27">
      <t>カンロ</t>
    </rPh>
    <rPh sb="27" eb="29">
      <t>ダイチョウ</t>
    </rPh>
    <rPh sb="29" eb="31">
      <t>セイビ</t>
    </rPh>
    <rPh sb="35" eb="37">
      <t>ネンド</t>
    </rPh>
    <rPh sb="38" eb="40">
      <t>スイドウ</t>
    </rPh>
    <rPh sb="40" eb="42">
      <t>シセツ</t>
    </rPh>
    <rPh sb="42" eb="44">
      <t>ダイチョウ</t>
    </rPh>
    <rPh sb="44" eb="46">
      <t>セイビ</t>
    </rPh>
    <rPh sb="46" eb="47">
      <t>オヨ</t>
    </rPh>
    <rPh sb="58" eb="60">
      <t>サクテイ</t>
    </rPh>
    <rPh sb="62" eb="64">
      <t>ジョウスイ</t>
    </rPh>
    <rPh sb="64" eb="66">
      <t>シセツ</t>
    </rPh>
    <rPh sb="67" eb="68">
      <t>チョウ</t>
    </rPh>
    <rPh sb="68" eb="71">
      <t>ジュミョウカ</t>
    </rPh>
    <rPh sb="71" eb="72">
      <t>トウ</t>
    </rPh>
    <rPh sb="72" eb="74">
      <t>ケントウ</t>
    </rPh>
    <rPh sb="76" eb="78">
      <t>ジギョウ</t>
    </rPh>
    <rPh sb="79" eb="82">
      <t>ヘイジュンカ</t>
    </rPh>
    <rPh sb="83" eb="84">
      <t>オコナ</t>
    </rPh>
    <rPh sb="86" eb="89">
      <t>ロウキュウカ</t>
    </rPh>
    <rPh sb="89" eb="91">
      <t>タイサク</t>
    </rPh>
    <rPh sb="92" eb="9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</si>
</sst>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C4-4DA4-A26E-CD4E81E51B75}"/>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0.39</c:v>
                </c:pt>
              </c:numCache>
            </c:numRef>
          </c:val>
          <c:smooth val="0"/>
          <c:extLst>
            <c:ext xmlns:c16="http://schemas.microsoft.com/office/drawing/2014/chart" uri="{C3380CC4-5D6E-409C-BE32-E72D297353CC}">
              <c16:uniqueId val="{00000001-FCC4-4DA4-A26E-CD4E81E51B75}"/>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36.299999999999997</c:v>
                </c:pt>
                <c:pt idx="1">
                  <c:v>41.43</c:v>
                </c:pt>
                <c:pt idx="2">
                  <c:v>35.729999999999997</c:v>
                </c:pt>
                <c:pt idx="3">
                  <c:v>38.119999999999997</c:v>
                </c:pt>
                <c:pt idx="4">
                  <c:v>37.96</c:v>
                </c:pt>
              </c:numCache>
            </c:numRef>
          </c:val>
          <c:extLst>
            <c:ext xmlns:c16="http://schemas.microsoft.com/office/drawing/2014/chart" uri="{C3380CC4-5D6E-409C-BE32-E72D297353CC}">
              <c16:uniqueId val="{00000000-BABE-4510-A79F-84025DA4349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48.01</c:v>
                </c:pt>
              </c:numCache>
            </c:numRef>
          </c:val>
          <c:smooth val="0"/>
          <c:extLst>
            <c:ext xmlns:c16="http://schemas.microsoft.com/office/drawing/2014/chart" uri="{C3380CC4-5D6E-409C-BE32-E72D297353CC}">
              <c16:uniqueId val="{00000001-BABE-4510-A79F-84025DA4349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91.29</c:v>
                </c:pt>
                <c:pt idx="1">
                  <c:v>79.739999999999995</c:v>
                </c:pt>
                <c:pt idx="2">
                  <c:v>89.17</c:v>
                </c:pt>
                <c:pt idx="3">
                  <c:v>86.67</c:v>
                </c:pt>
                <c:pt idx="4">
                  <c:v>80.45</c:v>
                </c:pt>
              </c:numCache>
            </c:numRef>
          </c:val>
          <c:extLst>
            <c:ext xmlns:c16="http://schemas.microsoft.com/office/drawing/2014/chart" uri="{C3380CC4-5D6E-409C-BE32-E72D297353CC}">
              <c16:uniqueId val="{00000000-B8B7-4AB6-8C66-18261F6EFDA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72.75</c:v>
                </c:pt>
              </c:numCache>
            </c:numRef>
          </c:val>
          <c:smooth val="0"/>
          <c:extLst>
            <c:ext xmlns:c16="http://schemas.microsoft.com/office/drawing/2014/chart" uri="{C3380CC4-5D6E-409C-BE32-E72D297353CC}">
              <c16:uniqueId val="{00000001-B8B7-4AB6-8C66-18261F6EFDA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83.99</c:v>
                </c:pt>
                <c:pt idx="1">
                  <c:v>81.16</c:v>
                </c:pt>
                <c:pt idx="2">
                  <c:v>79.2</c:v>
                </c:pt>
                <c:pt idx="3">
                  <c:v>80.52</c:v>
                </c:pt>
                <c:pt idx="4">
                  <c:v>93.33</c:v>
                </c:pt>
              </c:numCache>
            </c:numRef>
          </c:val>
          <c:extLst>
            <c:ext xmlns:c16="http://schemas.microsoft.com/office/drawing/2014/chart" uri="{C3380CC4-5D6E-409C-BE32-E72D297353CC}">
              <c16:uniqueId val="{00000000-1A25-4CAE-955E-ECD3FDCE84D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75.06</c:v>
                </c:pt>
              </c:numCache>
            </c:numRef>
          </c:val>
          <c:smooth val="0"/>
          <c:extLst>
            <c:ext xmlns:c16="http://schemas.microsoft.com/office/drawing/2014/chart" uri="{C3380CC4-5D6E-409C-BE32-E72D297353CC}">
              <c16:uniqueId val="{00000001-1A25-4CAE-955E-ECD3FDCE84D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5D-4A16-8459-37790F9233D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5D-4A16-8459-37790F9233D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48-4AA8-9D84-A8224D17707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48-4AA8-9D84-A8224D17707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2D-49C4-9B75-8F4EF35BBEFF}"/>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2D-49C4-9B75-8F4EF35BBEFF}"/>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6B-4C48-9DF3-E468DB64270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6B-4C48-9DF3-E468DB64270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425.04</c:v>
                </c:pt>
                <c:pt idx="1">
                  <c:v>389.28</c:v>
                </c:pt>
                <c:pt idx="2">
                  <c:v>360.52</c:v>
                </c:pt>
                <c:pt idx="3">
                  <c:v>333.44</c:v>
                </c:pt>
                <c:pt idx="4">
                  <c:v>303.36</c:v>
                </c:pt>
              </c:numCache>
            </c:numRef>
          </c:val>
          <c:extLst>
            <c:ext xmlns:c16="http://schemas.microsoft.com/office/drawing/2014/chart" uri="{C3380CC4-5D6E-409C-BE32-E72D297353CC}">
              <c16:uniqueId val="{00000000-B2D5-469A-AB39-B223CEE9E43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1183.92</c:v>
                </c:pt>
              </c:numCache>
            </c:numRef>
          </c:val>
          <c:smooth val="0"/>
          <c:extLst>
            <c:ext xmlns:c16="http://schemas.microsoft.com/office/drawing/2014/chart" uri="{C3380CC4-5D6E-409C-BE32-E72D297353CC}">
              <c16:uniqueId val="{00000001-B2D5-469A-AB39-B223CEE9E43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76.63</c:v>
                </c:pt>
                <c:pt idx="1">
                  <c:v>74.7</c:v>
                </c:pt>
                <c:pt idx="2">
                  <c:v>73.489999999999995</c:v>
                </c:pt>
                <c:pt idx="3">
                  <c:v>75.900000000000006</c:v>
                </c:pt>
                <c:pt idx="4">
                  <c:v>70.459999999999994</c:v>
                </c:pt>
              </c:numCache>
            </c:numRef>
          </c:val>
          <c:extLst>
            <c:ext xmlns:c16="http://schemas.microsoft.com/office/drawing/2014/chart" uri="{C3380CC4-5D6E-409C-BE32-E72D297353CC}">
              <c16:uniqueId val="{00000000-8BFD-4FEC-84FC-AEB08178A67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42.5</c:v>
                </c:pt>
              </c:numCache>
            </c:numRef>
          </c:val>
          <c:smooth val="0"/>
          <c:extLst>
            <c:ext xmlns:c16="http://schemas.microsoft.com/office/drawing/2014/chart" uri="{C3380CC4-5D6E-409C-BE32-E72D297353CC}">
              <c16:uniqueId val="{00000001-8BFD-4FEC-84FC-AEB08178A67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280.58</c:v>
                </c:pt>
                <c:pt idx="1">
                  <c:v>288.13</c:v>
                </c:pt>
                <c:pt idx="2">
                  <c:v>294.06</c:v>
                </c:pt>
                <c:pt idx="3">
                  <c:v>266.57</c:v>
                </c:pt>
                <c:pt idx="4">
                  <c:v>308.73</c:v>
                </c:pt>
              </c:numCache>
            </c:numRef>
          </c:val>
          <c:extLst>
            <c:ext xmlns:c16="http://schemas.microsoft.com/office/drawing/2014/chart" uri="{C3380CC4-5D6E-409C-BE32-E72D297353CC}">
              <c16:uniqueId val="{00000000-AF20-4EE1-BB2C-DEC2F74519B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377.72</c:v>
                </c:pt>
              </c:numCache>
            </c:numRef>
          </c:val>
          <c:smooth val="0"/>
          <c:extLst>
            <c:ext xmlns:c16="http://schemas.microsoft.com/office/drawing/2014/chart" uri="{C3380CC4-5D6E-409C-BE32-E72D297353CC}">
              <c16:uniqueId val="{00000001-AF20-4EE1-BB2C-DEC2F74519B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姫島村</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1991</v>
      </c>
      <c r="AM8" s="67"/>
      <c r="AN8" s="67"/>
      <c r="AO8" s="67"/>
      <c r="AP8" s="67"/>
      <c r="AQ8" s="67"/>
      <c r="AR8" s="67"/>
      <c r="AS8" s="67"/>
      <c r="AT8" s="66">
        <f>データ!$S$6</f>
        <v>6.99</v>
      </c>
      <c r="AU8" s="66"/>
      <c r="AV8" s="66"/>
      <c r="AW8" s="66"/>
      <c r="AX8" s="66"/>
      <c r="AY8" s="66"/>
      <c r="AZ8" s="66"/>
      <c r="BA8" s="66"/>
      <c r="BB8" s="66">
        <f>データ!$T$6</f>
        <v>284.83999999999997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100</v>
      </c>
      <c r="Q10" s="66"/>
      <c r="R10" s="66"/>
      <c r="S10" s="66"/>
      <c r="T10" s="66"/>
      <c r="U10" s="66"/>
      <c r="V10" s="66"/>
      <c r="W10" s="67">
        <f>データ!$Q$6</f>
        <v>4075</v>
      </c>
      <c r="X10" s="67"/>
      <c r="Y10" s="67"/>
      <c r="Z10" s="67"/>
      <c r="AA10" s="67"/>
      <c r="AB10" s="67"/>
      <c r="AC10" s="67"/>
      <c r="AD10" s="2"/>
      <c r="AE10" s="2"/>
      <c r="AF10" s="2"/>
      <c r="AG10" s="2"/>
      <c r="AH10" s="2"/>
      <c r="AI10" s="2"/>
      <c r="AJ10" s="2"/>
      <c r="AK10" s="2"/>
      <c r="AL10" s="67">
        <f>データ!$U$6</f>
        <v>1970</v>
      </c>
      <c r="AM10" s="67"/>
      <c r="AN10" s="67"/>
      <c r="AO10" s="67"/>
      <c r="AP10" s="67"/>
      <c r="AQ10" s="67"/>
      <c r="AR10" s="67"/>
      <c r="AS10" s="67"/>
      <c r="AT10" s="66">
        <f>データ!$V$6</f>
        <v>6.99</v>
      </c>
      <c r="AU10" s="66"/>
      <c r="AV10" s="66"/>
      <c r="AW10" s="66"/>
      <c r="AX10" s="66"/>
      <c r="AY10" s="66"/>
      <c r="AZ10" s="66"/>
      <c r="BA10" s="66"/>
      <c r="BB10" s="66">
        <f>データ!$W$6</f>
        <v>281.83</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113</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114</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112</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li4hwTircnrLOgnIPfDRqinAZawEg2NNeHW/iB7Xvj5DrdsCoaTkfNxBqwInS6EAuZ/V/KUDE6rKhebD3PyYJg==" saltValue="9XVpe4mPZwxwq27XZ+sVD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2019</v>
      </c>
      <c r="C6" s="34">
        <f t="shared" ref="C6:W6" si="3">C7</f>
        <v>443221</v>
      </c>
      <c r="D6" s="34">
        <f t="shared" si="3"/>
        <v>47</v>
      </c>
      <c r="E6" s="34">
        <f t="shared" si="3"/>
        <v>1</v>
      </c>
      <c r="F6" s="34">
        <f t="shared" si="3"/>
        <v>0</v>
      </c>
      <c r="G6" s="34">
        <f t="shared" si="3"/>
        <v>0</v>
      </c>
      <c r="H6" s="34" t="str">
        <f t="shared" si="3"/>
        <v>大分県　姫島村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4075</v>
      </c>
      <c r="R6" s="35">
        <f t="shared" si="3"/>
        <v>1991</v>
      </c>
      <c r="S6" s="35">
        <f t="shared" si="3"/>
        <v>6.99</v>
      </c>
      <c r="T6" s="35">
        <f t="shared" si="3"/>
        <v>284.83999999999997</v>
      </c>
      <c r="U6" s="35">
        <f t="shared" si="3"/>
        <v>1970</v>
      </c>
      <c r="V6" s="35">
        <f t="shared" si="3"/>
        <v>6.99</v>
      </c>
      <c r="W6" s="35">
        <f t="shared" si="3"/>
        <v>281.83</v>
      </c>
      <c r="X6" s="36">
        <f>IF(X7="",NA(),X7)</f>
        <v>83.99</v>
      </c>
      <c r="Y6" s="36">
        <f t="shared" ref="Y6:AG6" si="4">IF(Y7="",NA(),Y7)</f>
        <v>81.16</v>
      </c>
      <c r="Z6" s="36">
        <f t="shared" si="4"/>
        <v>79.2</v>
      </c>
      <c r="AA6" s="36">
        <f t="shared" si="4"/>
        <v>80.52</v>
      </c>
      <c r="AB6" s="36">
        <f t="shared" si="4"/>
        <v>93.33</v>
      </c>
      <c r="AC6" s="36">
        <f t="shared" si="4"/>
        <v>76.27</v>
      </c>
      <c r="AD6" s="36">
        <f t="shared" si="4"/>
        <v>77.56</v>
      </c>
      <c r="AE6" s="36">
        <f t="shared" si="4"/>
        <v>78.510000000000005</v>
      </c>
      <c r="AF6" s="36">
        <f t="shared" si="4"/>
        <v>77.91</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425.04</v>
      </c>
      <c r="BF6" s="36">
        <f t="shared" ref="BF6:BN6" si="7">IF(BF7="",NA(),BF7)</f>
        <v>389.28</v>
      </c>
      <c r="BG6" s="36">
        <f t="shared" si="7"/>
        <v>360.52</v>
      </c>
      <c r="BH6" s="36">
        <f t="shared" si="7"/>
        <v>333.44</v>
      </c>
      <c r="BI6" s="36">
        <f t="shared" si="7"/>
        <v>303.36</v>
      </c>
      <c r="BJ6" s="36">
        <f t="shared" si="7"/>
        <v>1134.67</v>
      </c>
      <c r="BK6" s="36">
        <f t="shared" si="7"/>
        <v>1144.79</v>
      </c>
      <c r="BL6" s="36">
        <f t="shared" si="7"/>
        <v>1061.58</v>
      </c>
      <c r="BM6" s="36">
        <f t="shared" si="7"/>
        <v>1007.7</v>
      </c>
      <c r="BN6" s="36">
        <f t="shared" si="7"/>
        <v>1183.92</v>
      </c>
      <c r="BO6" s="35" t="str">
        <f>IF(BO7="","",IF(BO7="-","【-】","【"&amp;SUBSTITUTE(TEXT(BO7,"#,##0.00"),"-","△")&amp;"】"))</f>
        <v>【1,084.05】</v>
      </c>
      <c r="BP6" s="36">
        <f>IF(BP7="",NA(),BP7)</f>
        <v>76.63</v>
      </c>
      <c r="BQ6" s="36">
        <f t="shared" ref="BQ6:BY6" si="8">IF(BQ7="",NA(),BQ7)</f>
        <v>74.7</v>
      </c>
      <c r="BR6" s="36">
        <f t="shared" si="8"/>
        <v>73.489999999999995</v>
      </c>
      <c r="BS6" s="36">
        <f t="shared" si="8"/>
        <v>75.900000000000006</v>
      </c>
      <c r="BT6" s="36">
        <f t="shared" si="8"/>
        <v>70.459999999999994</v>
      </c>
      <c r="BU6" s="36">
        <f t="shared" si="8"/>
        <v>40.6</v>
      </c>
      <c r="BV6" s="36">
        <f t="shared" si="8"/>
        <v>56.04</v>
      </c>
      <c r="BW6" s="36">
        <f t="shared" si="8"/>
        <v>58.52</v>
      </c>
      <c r="BX6" s="36">
        <f t="shared" si="8"/>
        <v>59.22</v>
      </c>
      <c r="BY6" s="36">
        <f t="shared" si="8"/>
        <v>42.5</v>
      </c>
      <c r="BZ6" s="35" t="str">
        <f>IF(BZ7="","",IF(BZ7="-","【-】","【"&amp;SUBSTITUTE(TEXT(BZ7,"#,##0.00"),"-","△")&amp;"】"))</f>
        <v>【53.46】</v>
      </c>
      <c r="CA6" s="36">
        <f>IF(CA7="",NA(),CA7)</f>
        <v>280.58</v>
      </c>
      <c r="CB6" s="36">
        <f t="shared" ref="CB6:CJ6" si="9">IF(CB7="",NA(),CB7)</f>
        <v>288.13</v>
      </c>
      <c r="CC6" s="36">
        <f t="shared" si="9"/>
        <v>294.06</v>
      </c>
      <c r="CD6" s="36">
        <f t="shared" si="9"/>
        <v>266.57</v>
      </c>
      <c r="CE6" s="36">
        <f t="shared" si="9"/>
        <v>308.73</v>
      </c>
      <c r="CF6" s="36">
        <f t="shared" si="9"/>
        <v>440.03</v>
      </c>
      <c r="CG6" s="36">
        <f t="shared" si="9"/>
        <v>304.35000000000002</v>
      </c>
      <c r="CH6" s="36">
        <f t="shared" si="9"/>
        <v>296.3</v>
      </c>
      <c r="CI6" s="36">
        <f t="shared" si="9"/>
        <v>292.89999999999998</v>
      </c>
      <c r="CJ6" s="36">
        <f t="shared" si="9"/>
        <v>377.72</v>
      </c>
      <c r="CK6" s="35" t="str">
        <f>IF(CK7="","",IF(CK7="-","【-】","【"&amp;SUBSTITUTE(TEXT(CK7,"#,##0.00"),"-","△")&amp;"】"))</f>
        <v>【300.47】</v>
      </c>
      <c r="CL6" s="36">
        <f>IF(CL7="",NA(),CL7)</f>
        <v>36.299999999999997</v>
      </c>
      <c r="CM6" s="36">
        <f t="shared" ref="CM6:CU6" si="10">IF(CM7="",NA(),CM7)</f>
        <v>41.43</v>
      </c>
      <c r="CN6" s="36">
        <f t="shared" si="10"/>
        <v>35.729999999999997</v>
      </c>
      <c r="CO6" s="36">
        <f t="shared" si="10"/>
        <v>38.119999999999997</v>
      </c>
      <c r="CP6" s="36">
        <f t="shared" si="10"/>
        <v>37.96</v>
      </c>
      <c r="CQ6" s="36">
        <f t="shared" si="10"/>
        <v>57.29</v>
      </c>
      <c r="CR6" s="36">
        <f t="shared" si="10"/>
        <v>55.9</v>
      </c>
      <c r="CS6" s="36">
        <f t="shared" si="10"/>
        <v>57.3</v>
      </c>
      <c r="CT6" s="36">
        <f t="shared" si="10"/>
        <v>56.76</v>
      </c>
      <c r="CU6" s="36">
        <f t="shared" si="10"/>
        <v>48.01</v>
      </c>
      <c r="CV6" s="35" t="str">
        <f>IF(CV7="","",IF(CV7="-","【-】","【"&amp;SUBSTITUTE(TEXT(CV7,"#,##0.00"),"-","△")&amp;"】"))</f>
        <v>【54.90】</v>
      </c>
      <c r="CW6" s="36">
        <f>IF(CW7="",NA(),CW7)</f>
        <v>91.29</v>
      </c>
      <c r="CX6" s="36">
        <f t="shared" ref="CX6:DF6" si="11">IF(CX7="",NA(),CX7)</f>
        <v>79.739999999999995</v>
      </c>
      <c r="CY6" s="36">
        <f t="shared" si="11"/>
        <v>89.17</v>
      </c>
      <c r="CZ6" s="36">
        <f t="shared" si="11"/>
        <v>86.67</v>
      </c>
      <c r="DA6" s="36">
        <f t="shared" si="11"/>
        <v>80.45</v>
      </c>
      <c r="DB6" s="36">
        <f t="shared" si="11"/>
        <v>73.69</v>
      </c>
      <c r="DC6" s="36">
        <f t="shared" si="11"/>
        <v>73.28</v>
      </c>
      <c r="DD6" s="36">
        <f t="shared" si="11"/>
        <v>72.42</v>
      </c>
      <c r="DE6" s="36">
        <f t="shared" si="11"/>
        <v>73.069999999999993</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0.65</v>
      </c>
      <c r="EJ6" s="36">
        <f t="shared" si="14"/>
        <v>0.53</v>
      </c>
      <c r="EK6" s="36">
        <f t="shared" si="14"/>
        <v>0.72</v>
      </c>
      <c r="EL6" s="36">
        <f t="shared" si="14"/>
        <v>0.53</v>
      </c>
      <c r="EM6" s="36">
        <f t="shared" si="14"/>
        <v>0.39</v>
      </c>
      <c r="EN6" s="35" t="str">
        <f>IF(EN7="","",IF(EN7="-","【-】","【"&amp;SUBSTITUTE(TEXT(EN7,"#,##0.00"),"-","△")&amp;"】"))</f>
        <v>【0.56】</v>
      </c>
    </row>
    <row r="7" spans="1:144" s="37" customFormat="1" x14ac:dyDescent="0.15">
      <c r="A7" s="29"/>
      <c r="B7" s="38">
        <v>2019</v>
      </c>
      <c r="C7" s="38">
        <v>443221</v>
      </c>
      <c r="D7" s="38">
        <v>47</v>
      </c>
      <c r="E7" s="38">
        <v>1</v>
      </c>
      <c r="F7" s="38">
        <v>0</v>
      </c>
      <c r="G7" s="38">
        <v>0</v>
      </c>
      <c r="H7" s="38" t="s">
        <v>94</v>
      </c>
      <c r="I7" s="38" t="s">
        <v>95</v>
      </c>
      <c r="J7" s="38" t="s">
        <v>96</v>
      </c>
      <c r="K7" s="38" t="s">
        <v>97</v>
      </c>
      <c r="L7" s="38" t="s">
        <v>98</v>
      </c>
      <c r="M7" s="38" t="s">
        <v>99</v>
      </c>
      <c r="N7" s="39" t="s">
        <v>100</v>
      </c>
      <c r="O7" s="39" t="s">
        <v>101</v>
      </c>
      <c r="P7" s="39">
        <v>100</v>
      </c>
      <c r="Q7" s="39">
        <v>4075</v>
      </c>
      <c r="R7" s="39">
        <v>1991</v>
      </c>
      <c r="S7" s="39">
        <v>6.99</v>
      </c>
      <c r="T7" s="39">
        <v>284.83999999999997</v>
      </c>
      <c r="U7" s="39">
        <v>1970</v>
      </c>
      <c r="V7" s="39">
        <v>6.99</v>
      </c>
      <c r="W7" s="39">
        <v>281.83</v>
      </c>
      <c r="X7" s="39">
        <v>83.99</v>
      </c>
      <c r="Y7" s="39">
        <v>81.16</v>
      </c>
      <c r="Z7" s="39">
        <v>79.2</v>
      </c>
      <c r="AA7" s="39">
        <v>80.52</v>
      </c>
      <c r="AB7" s="39">
        <v>93.33</v>
      </c>
      <c r="AC7" s="39">
        <v>76.27</v>
      </c>
      <c r="AD7" s="39">
        <v>77.56</v>
      </c>
      <c r="AE7" s="39">
        <v>78.510000000000005</v>
      </c>
      <c r="AF7" s="39">
        <v>77.91</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425.04</v>
      </c>
      <c r="BF7" s="39">
        <v>389.28</v>
      </c>
      <c r="BG7" s="39">
        <v>360.52</v>
      </c>
      <c r="BH7" s="39">
        <v>333.44</v>
      </c>
      <c r="BI7" s="39">
        <v>303.36</v>
      </c>
      <c r="BJ7" s="39">
        <v>1134.67</v>
      </c>
      <c r="BK7" s="39">
        <v>1144.79</v>
      </c>
      <c r="BL7" s="39">
        <v>1061.58</v>
      </c>
      <c r="BM7" s="39">
        <v>1007.7</v>
      </c>
      <c r="BN7" s="39">
        <v>1183.92</v>
      </c>
      <c r="BO7" s="39">
        <v>1084.05</v>
      </c>
      <c r="BP7" s="39">
        <v>76.63</v>
      </c>
      <c r="BQ7" s="39">
        <v>74.7</v>
      </c>
      <c r="BR7" s="39">
        <v>73.489999999999995</v>
      </c>
      <c r="BS7" s="39">
        <v>75.900000000000006</v>
      </c>
      <c r="BT7" s="39">
        <v>70.459999999999994</v>
      </c>
      <c r="BU7" s="39">
        <v>40.6</v>
      </c>
      <c r="BV7" s="39">
        <v>56.04</v>
      </c>
      <c r="BW7" s="39">
        <v>58.52</v>
      </c>
      <c r="BX7" s="39">
        <v>59.22</v>
      </c>
      <c r="BY7" s="39">
        <v>42.5</v>
      </c>
      <c r="BZ7" s="39">
        <v>53.46</v>
      </c>
      <c r="CA7" s="39">
        <v>280.58</v>
      </c>
      <c r="CB7" s="39">
        <v>288.13</v>
      </c>
      <c r="CC7" s="39">
        <v>294.06</v>
      </c>
      <c r="CD7" s="39">
        <v>266.57</v>
      </c>
      <c r="CE7" s="39">
        <v>308.73</v>
      </c>
      <c r="CF7" s="39">
        <v>440.03</v>
      </c>
      <c r="CG7" s="39">
        <v>304.35000000000002</v>
      </c>
      <c r="CH7" s="39">
        <v>296.3</v>
      </c>
      <c r="CI7" s="39">
        <v>292.89999999999998</v>
      </c>
      <c r="CJ7" s="39">
        <v>377.72</v>
      </c>
      <c r="CK7" s="39">
        <v>300.47000000000003</v>
      </c>
      <c r="CL7" s="39">
        <v>36.299999999999997</v>
      </c>
      <c r="CM7" s="39">
        <v>41.43</v>
      </c>
      <c r="CN7" s="39">
        <v>35.729999999999997</v>
      </c>
      <c r="CO7" s="39">
        <v>38.119999999999997</v>
      </c>
      <c r="CP7" s="39">
        <v>37.96</v>
      </c>
      <c r="CQ7" s="39">
        <v>57.29</v>
      </c>
      <c r="CR7" s="39">
        <v>55.9</v>
      </c>
      <c r="CS7" s="39">
        <v>57.3</v>
      </c>
      <c r="CT7" s="39">
        <v>56.76</v>
      </c>
      <c r="CU7" s="39">
        <v>48.01</v>
      </c>
      <c r="CV7" s="39">
        <v>54.9</v>
      </c>
      <c r="CW7" s="39">
        <v>91.29</v>
      </c>
      <c r="CX7" s="39">
        <v>79.739999999999995</v>
      </c>
      <c r="CY7" s="39">
        <v>89.17</v>
      </c>
      <c r="CZ7" s="39">
        <v>86.67</v>
      </c>
      <c r="DA7" s="39">
        <v>80.45</v>
      </c>
      <c r="DB7" s="39">
        <v>73.69</v>
      </c>
      <c r="DC7" s="39">
        <v>73.28</v>
      </c>
      <c r="DD7" s="39">
        <v>72.42</v>
      </c>
      <c r="DE7" s="39">
        <v>73.069999999999993</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0.65</v>
      </c>
      <c r="EJ7" s="39">
        <v>0.53</v>
      </c>
      <c r="EK7" s="39">
        <v>0.72</v>
      </c>
      <c r="EL7" s="39">
        <v>0.53</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107</v>
      </c>
    </row>
    <row r="12" spans="1:144" x14ac:dyDescent="0.15">
      <c r="B12">
        <v>1</v>
      </c>
      <c r="C12">
        <v>1</v>
      </c>
      <c r="D12">
        <v>1</v>
      </c>
      <c r="E12">
        <v>1</v>
      </c>
      <c r="F12">
        <v>1</v>
      </c>
      <c r="G12" t="s">
        <v>108</v>
      </c>
    </row>
    <row r="13" spans="1:144" x14ac:dyDescent="0.15">
      <c r="B13" t="s">
        <v>109</v>
      </c>
      <c r="C13" t="s">
        <v>109</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2021-02-03T02:41:02Z</cp:lastPrinted>
  <dcterms:created xsi:type="dcterms:W3CDTF">2020-12-04T02:22:59Z</dcterms:created>
  <dcterms:modified xsi:type="dcterms:W3CDTF">2021-02-03T02:41:04Z</dcterms:modified>
  <cp:category/>
</cp:coreProperties>
</file>