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70財政課\財政係\財政係\220 公営企業（　決算見込・決算統計・経営戦略・健全化計画（収支計画）　等含む　）\○1-020 公営企業経営分析(H28.2月以降公表-毎年２月公表）\Ｒ２年度\03回答\"/>
    </mc:Choice>
  </mc:AlternateContent>
  <workbookProtection workbookAlgorithmName="SHA-512" workbookHashValue="W+bjm5jTomnjgcJTCJqcZeHtMdxNerlAnywojCLLMrsZdnZcxyi5ddX3NMRIJoH3VlNXYjXMXPtENUVW8H6RGQ==" workbookSaltValue="jL93bPq0fVdaxJLrgc3t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FL54" i="4"/>
  <c r="CS78" i="4"/>
  <c r="HM78" i="4"/>
  <c r="FL32" i="4"/>
  <c r="C11" i="5"/>
  <c r="D11" i="5"/>
  <c r="E11" i="5"/>
  <c r="B11" i="5"/>
  <c r="KC78" i="4" l="1"/>
  <c r="HG54" i="4"/>
  <c r="HG32" i="4"/>
  <c r="KU54" i="4"/>
  <c r="KU32" i="4"/>
  <c r="FH78" i="4"/>
  <c r="DS54" i="4"/>
  <c r="DS32" i="4"/>
  <c r="AN78" i="4"/>
  <c r="AE54" i="4"/>
  <c r="AE32" i="4"/>
  <c r="BZ78" i="4"/>
  <c r="BI54" i="4"/>
  <c r="BI32" i="4"/>
  <c r="LY54" i="4"/>
  <c r="LY32" i="4"/>
  <c r="IK32" i="4"/>
  <c r="LO78" i="4"/>
  <c r="IK54" i="4"/>
  <c r="GT78" i="4"/>
  <c r="EW54" i="4"/>
  <c r="EW32" i="4"/>
  <c r="KF54" i="4"/>
  <c r="KF32" i="4"/>
  <c r="U78" i="4"/>
  <c r="JJ78" i="4"/>
  <c r="GR54" i="4"/>
  <c r="GR32" i="4"/>
  <c r="DD54" i="4"/>
  <c r="DD32" i="4"/>
  <c r="P32" i="4"/>
  <c r="EO78" i="4"/>
  <c r="P54" i="4"/>
  <c r="GA78" i="4"/>
  <c r="EH54" i="4"/>
  <c r="EH32" i="4"/>
  <c r="BG78" i="4"/>
  <c r="AT54" i="4"/>
  <c r="AT32" i="4"/>
  <c r="LJ54" i="4"/>
  <c r="HV54" i="4"/>
  <c r="HV32" i="4"/>
  <c r="LJ32" i="4"/>
  <c r="KV78" i="4"/>
</calcChain>
</file>

<file path=xl/sharedStrings.xml><?xml version="1.0" encoding="utf-8"?>
<sst xmlns="http://schemas.openxmlformats.org/spreadsheetml/2006/main" count="319" uniqueCount="175">
  <si>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</si>
  <si>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</si>
  <si>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</si>
  <si>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</si>
  <si>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</si>
  <si>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</si>
  <si>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</si>
  <si>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</si>
  <si>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</si>
  <si>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</si>
  <si>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</si>
  <si>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</si>
  <si>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</si>
  <si>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</si>
  <si>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</si>
  <si>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</si>
  <si>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</si>
  <si>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</si>
  <si>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</si>
  <si>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</si>
  <si>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</si>
  <si>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</si>
  <si>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</si>
  <si>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</si>
  <si>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</si>
  <si>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</si>
  <si>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</si>
  <si>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</si>
  <si>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</si>
  <si>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</si>
  <si>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</si>
  <si>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</si>
  <si>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</si>
  <si>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</si>
  <si>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</si>
  <si>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</si>
  <si>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</si>
  <si>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</si>
  <si>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</si>
  <si>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</si>
  <si>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</si>
  <si>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</si>
  <si>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</si>
  <si>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</si>
  <si>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</si>
  <si>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</si>
  <si>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</si>
  <si>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</si>
  <si>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</si>
  <si>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</si>
  <si>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</si>
  <si>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</si>
  <si>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</si>
  <si>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</si>
  <si>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</si>
  <si>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</si>
  <si>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</si>
  <si>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</si>
  <si>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</si>
  <si>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</si>
  <si>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</si>
  <si>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</si>
  <si>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</si>
  <si>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</si>
  <si>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</si>
  <si>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</si>
  <si>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</si>
  <si>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</si>
  <si>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</si>
  <si>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</si>
  <si>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</si>
  <si>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</si>
  <si>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</si>
  <si>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</si>
  <si>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</si>
  <si>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</si>
  <si>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</si>
  <si>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</si>
  <si>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</si>
  <si>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</si>
  <si>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</si>
  <si>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</si>
  <si>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</si>
  <si>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</si>
  <si>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</si>
  <si>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</si>
  <si>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</si>
  <si>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</si>
  <si>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</si>
  <si>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</si>
  <si>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</si>
  <si>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</si>
  <si>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</si>
  <si>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</si>
  <si>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</si>
  <si>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</si>
  <si>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</si>
  <si>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</si>
  <si>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</si>
  <si>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</si>
  <si>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</si>
  <si>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</si>
  <si>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</si>
  <si>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</si>
  <si>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</si>
  <si>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</si>
  <si>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</si>
  <si>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</si>
  <si>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</si>
  <si>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</si>
  <si>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</si>
  <si>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</si>
  <si>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</si>
  <si>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</si>
  <si>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</si>
  <si>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</si>
  <si>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</si>
  <si>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</si>
  <si>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</si>
  <si>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</si>
  <si>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</si>
  <si>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</si>
  <si>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</si>
  <si>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</si>
  <si>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</si>
  <si>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</si>
  <si>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</si>
  <si>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</si>
  <si>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</si>
  <si>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</si>
  <si>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</si>
  <si>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</si>
  <si>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</si>
  <si>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</si>
  <si>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</si>
  <si>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</si>
  <si>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</si>
  <si>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</si>
  <si>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</si>
  <si>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</si>
  <si>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</si>
  <si>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</si>
  <si>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</si>
  <si>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</si>
  <si>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</si>
  <si>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</si>
  <si>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</si>
  <si>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</si>
  <si>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</si>
  <si>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</si>
  <si>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</si>
  <si>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</si>
  <si>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</si>
  <si>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</si>
  <si>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</si>
  <si>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</si>
  <si>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</si>
  <si>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</si>
  <si>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</si>
  <si>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</si>
  <si>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自治体職員</t>
  </si>
  <si>
    <t>直営</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</si>
  <si>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</si>
  <si>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</si>
  <si>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</si>
  <si>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</si>
  <si>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</si>
  <si>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</si>
  <si>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</si>
  <si>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</si>
  <si>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</si>
  <si>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</si>
  <si>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【有形固定資産減価償却比率】平成24年度に新病院建設後、未償却残高も多く、類似団体平均を下回っているものの、一部施設の老朽化が発生しており、修繕費の増加が懸念される。
【器械備品減価償却比率】新病院建設時に更新した医療機器の減価償却が概ね終了し、類似団体平均を若干上回っている。一部の高額医療機器について更新時期が迫っており、中長期的な更新計画を策定する必要がある。
【1床当たり有形固定資産】類似団体平均を下回っており、適正水準である。</t>
    <rPh sb="1" eb="3">
      <t>ユウケイ</t>
    </rPh>
    <rPh sb="3" eb="7">
      <t>コテイシサン</t>
    </rPh>
    <rPh sb="41" eb="43">
      <t>ヘイキン</t>
    </rPh>
    <rPh sb="44" eb="46">
      <t>シタマワ</t>
    </rPh>
    <rPh sb="130" eb="132">
      <t>ジャッカン</t>
    </rPh>
    <rPh sb="132" eb="134">
      <t>ウワマワ</t>
    </rPh>
    <rPh sb="213" eb="215">
      <t>スイジュン</t>
    </rPh>
    <phoneticPr fontId="5"/>
  </si>
  <si>
    <t xml:space="preserve">【経常収支比率】【医業収支比率】類似団体平均以上で推移してはいるものの、前年よりは悪化した。
【累積欠損金比率】過去の特別損失（現金支出を伴わない費用）の累積であり、単に経営赤字の累積を示すものではない。
【病床利用率】類似団体より高い水準にあるものの、近年伸び悩んでおり、収益確保のためには十分な利用率とはいえない。
【1人1日当たり収益】入院1人1日当たり収益が頭打ちの状況にあるが、令和2年度開始のDPC制度によって収益の改善が望まれる。
【職員給与費対医業収益比率】類似団体平均より高く推移しており、前年より悪化している。職員の適正配置や給与費の適正化が引き続き検討課題となってくる。
【材料費対医業収益比率】類似団体に比べ低く推移しており、適正水準である。
</t>
    <rPh sb="1" eb="3">
      <t>ケイジョウ</t>
    </rPh>
    <rPh sb="3" eb="5">
      <t>シュウシ</t>
    </rPh>
    <rPh sb="5" eb="7">
      <t>ヒリツ</t>
    </rPh>
    <rPh sb="9" eb="11">
      <t>イギョウ</t>
    </rPh>
    <rPh sb="11" eb="13">
      <t>シュウシ</t>
    </rPh>
    <rPh sb="13" eb="15">
      <t>ヒリツ</t>
    </rPh>
    <rPh sb="16" eb="18">
      <t>ルイジ</t>
    </rPh>
    <rPh sb="18" eb="20">
      <t>ダンタイ</t>
    </rPh>
    <rPh sb="20" eb="22">
      <t>ヘイキン</t>
    </rPh>
    <rPh sb="22" eb="24">
      <t>イジョウ</t>
    </rPh>
    <rPh sb="25" eb="27">
      <t>スイイ</t>
    </rPh>
    <rPh sb="36" eb="38">
      <t>ゼンネン</t>
    </rPh>
    <rPh sb="41" eb="43">
      <t>アッカ</t>
    </rPh>
    <rPh sb="48" eb="50">
      <t>ルイセキ</t>
    </rPh>
    <rPh sb="50" eb="53">
      <t>ケッソンキン</t>
    </rPh>
    <rPh sb="53" eb="55">
      <t>ヒリツ</t>
    </rPh>
    <rPh sb="56" eb="58">
      <t>カコ</t>
    </rPh>
    <rPh sb="59" eb="61">
      <t>トクベツ</t>
    </rPh>
    <rPh sb="61" eb="63">
      <t>ソンシツ</t>
    </rPh>
    <rPh sb="64" eb="66">
      <t>ゲンキン</t>
    </rPh>
    <rPh sb="66" eb="68">
      <t>シシュツ</t>
    </rPh>
    <rPh sb="69" eb="70">
      <t>トモナ</t>
    </rPh>
    <rPh sb="73" eb="75">
      <t>ヒヨウ</t>
    </rPh>
    <rPh sb="77" eb="79">
      <t>ルイセキ</t>
    </rPh>
    <rPh sb="83" eb="84">
      <t>タン</t>
    </rPh>
    <rPh sb="85" eb="87">
      <t>ケイエイ</t>
    </rPh>
    <rPh sb="87" eb="89">
      <t>アカジ</t>
    </rPh>
    <rPh sb="90" eb="92">
      <t>ルイセキ</t>
    </rPh>
    <rPh sb="93" eb="94">
      <t>シメ</t>
    </rPh>
    <rPh sb="104" eb="109">
      <t>ビョウショウリヨウリツ</t>
    </rPh>
    <rPh sb="110" eb="112">
      <t>ルイジ</t>
    </rPh>
    <rPh sb="112" eb="114">
      <t>ダンタイ</t>
    </rPh>
    <rPh sb="116" eb="117">
      <t>タカ</t>
    </rPh>
    <rPh sb="118" eb="120">
      <t>スイジュン</t>
    </rPh>
    <rPh sb="127" eb="129">
      <t>キンネン</t>
    </rPh>
    <rPh sb="129" eb="130">
      <t>ノ</t>
    </rPh>
    <rPh sb="131" eb="132">
      <t>ナヤ</t>
    </rPh>
    <rPh sb="137" eb="139">
      <t>シュウエキ</t>
    </rPh>
    <rPh sb="139" eb="141">
      <t>カクホ</t>
    </rPh>
    <rPh sb="146" eb="148">
      <t>ジュウブン</t>
    </rPh>
    <rPh sb="149" eb="151">
      <t>リヨウ</t>
    </rPh>
    <rPh sb="151" eb="152">
      <t>リツ</t>
    </rPh>
    <rPh sb="162" eb="163">
      <t>ニン</t>
    </rPh>
    <rPh sb="164" eb="165">
      <t>ニチ</t>
    </rPh>
    <rPh sb="165" eb="166">
      <t>ア</t>
    </rPh>
    <rPh sb="168" eb="170">
      <t>シュウエキ</t>
    </rPh>
    <rPh sb="171" eb="173">
      <t>ニュウイン</t>
    </rPh>
    <rPh sb="174" eb="175">
      <t>ニン</t>
    </rPh>
    <rPh sb="176" eb="177">
      <t>ニチ</t>
    </rPh>
    <rPh sb="177" eb="178">
      <t>ア</t>
    </rPh>
    <rPh sb="180" eb="182">
      <t>シュウエキ</t>
    </rPh>
    <rPh sb="183" eb="185">
      <t>アタマウ</t>
    </rPh>
    <rPh sb="187" eb="189">
      <t>ジョウキョウ</t>
    </rPh>
    <rPh sb="194" eb="196">
      <t>レイワ</t>
    </rPh>
    <rPh sb="197" eb="199">
      <t>ネンド</t>
    </rPh>
    <rPh sb="199" eb="201">
      <t>カイシ</t>
    </rPh>
    <rPh sb="205" eb="207">
      <t>セイド</t>
    </rPh>
    <rPh sb="211" eb="213">
      <t>シュウエキ</t>
    </rPh>
    <rPh sb="214" eb="216">
      <t>カイゼン</t>
    </rPh>
    <rPh sb="217" eb="218">
      <t>ノゾ</t>
    </rPh>
    <rPh sb="224" eb="226">
      <t>ショクイン</t>
    </rPh>
    <rPh sb="226" eb="229">
      <t>キュウヨヒ</t>
    </rPh>
    <rPh sb="281" eb="282">
      <t>ヒ</t>
    </rPh>
    <rPh sb="325" eb="327">
      <t>テキセイ</t>
    </rPh>
    <rPh sb="327" eb="329">
      <t>スイジュン</t>
    </rPh>
    <phoneticPr fontId="5"/>
  </si>
  <si>
    <t>　新公立病院改革ガイドラインにおいて示されている経常収支比率100％の目標を早急に達成する必要がある。決算状況を分析すると医業収益の減少に対して費用が増加することによる経営の非効率が進行していることがうかがえる。収益面において平均単価や病床利用率の上昇に限界が見える中、次年度より適用されるDPC制度の運用やその他の増収に向けての取組みを更に強化していく。また、引き続き非常勤診療科の常勤医確保にも力を入れていく。一方で費用面においては給与費対医業収益比率が高いことが指摘されており、給与制度の抜本的な見直しは喫緊の課題といえる。
　また、有形固定資産の保有状況は適正な水準にあるものの、今後は旧館の改修、高額医療機器の更新などが予定されている。大型の設備投資を見据え、経営・財務・投資など様々な側面から中長期計画を策定し、病院運営の将来の在り方を考えていく必要がある。</t>
    <rPh sb="18" eb="19">
      <t>シメ</t>
    </rPh>
    <rPh sb="24" eb="26">
      <t>ケイジョウ</t>
    </rPh>
    <rPh sb="26" eb="28">
      <t>シュウシ</t>
    </rPh>
    <rPh sb="28" eb="30">
      <t>ヒリツ</t>
    </rPh>
    <rPh sb="35" eb="37">
      <t>モクヒョウ</t>
    </rPh>
    <rPh sb="38" eb="40">
      <t>ソウキュウ</t>
    </rPh>
    <rPh sb="41" eb="43">
      <t>タッセイ</t>
    </rPh>
    <rPh sb="45" eb="47">
      <t>ヒツヨウ</t>
    </rPh>
    <rPh sb="51" eb="53">
      <t>ケッサン</t>
    </rPh>
    <rPh sb="53" eb="55">
      <t>ジョウキョウ</t>
    </rPh>
    <rPh sb="56" eb="58">
      <t>ブンセキ</t>
    </rPh>
    <rPh sb="61" eb="63">
      <t>イギョウ</t>
    </rPh>
    <rPh sb="63" eb="65">
      <t>シュウエキ</t>
    </rPh>
    <rPh sb="66" eb="68">
      <t>ゲンショウ</t>
    </rPh>
    <rPh sb="69" eb="70">
      <t>タイ</t>
    </rPh>
    <rPh sb="72" eb="74">
      <t>ヒヨウ</t>
    </rPh>
    <rPh sb="75" eb="77">
      <t>ゾウカ</t>
    </rPh>
    <rPh sb="84" eb="86">
      <t>ケイエイ</t>
    </rPh>
    <rPh sb="87" eb="90">
      <t>ヒコウリツ</t>
    </rPh>
    <rPh sb="91" eb="93">
      <t>シンコウ</t>
    </rPh>
    <rPh sb="106" eb="108">
      <t>シュウエキ</t>
    </rPh>
    <rPh sb="108" eb="109">
      <t>メン</t>
    </rPh>
    <rPh sb="113" eb="115">
      <t>ヘイキン</t>
    </rPh>
    <rPh sb="115" eb="117">
      <t>タンカ</t>
    </rPh>
    <rPh sb="118" eb="123">
      <t>ビョウショウリヨウリツ</t>
    </rPh>
    <rPh sb="124" eb="126">
      <t>ジョウショウ</t>
    </rPh>
    <rPh sb="127" eb="129">
      <t>ゲンカイ</t>
    </rPh>
    <rPh sb="130" eb="131">
      <t>ミ</t>
    </rPh>
    <rPh sb="133" eb="134">
      <t>ナカ</t>
    </rPh>
    <rPh sb="135" eb="138">
      <t>ジネンド</t>
    </rPh>
    <rPh sb="140" eb="142">
      <t>テキヨウ</t>
    </rPh>
    <rPh sb="148" eb="150">
      <t>セイド</t>
    </rPh>
    <rPh sb="151" eb="153">
      <t>ウンヨウ</t>
    </rPh>
    <rPh sb="156" eb="157">
      <t>ホカ</t>
    </rPh>
    <rPh sb="158" eb="160">
      <t>ゾウシュウ</t>
    </rPh>
    <rPh sb="161" eb="162">
      <t>ム</t>
    </rPh>
    <rPh sb="165" eb="167">
      <t>トリクミ</t>
    </rPh>
    <rPh sb="169" eb="170">
      <t>サラ</t>
    </rPh>
    <rPh sb="171" eb="173">
      <t>キョウカ</t>
    </rPh>
    <rPh sb="181" eb="182">
      <t>ヒ</t>
    </rPh>
    <rPh sb="183" eb="184">
      <t>ツヅ</t>
    </rPh>
    <rPh sb="185" eb="188">
      <t>ヒジョウキン</t>
    </rPh>
    <rPh sb="188" eb="190">
      <t>シンリョウ</t>
    </rPh>
    <rPh sb="199" eb="200">
      <t>チカラ</t>
    </rPh>
    <rPh sb="201" eb="202">
      <t>イ</t>
    </rPh>
    <rPh sb="207" eb="209">
      <t>イッポウ</t>
    </rPh>
    <rPh sb="218" eb="221">
      <t>キュウヨヒ</t>
    </rPh>
    <rPh sb="221" eb="222">
      <t>タイ</t>
    </rPh>
    <rPh sb="222" eb="224">
      <t>イギョウ</t>
    </rPh>
    <rPh sb="224" eb="226">
      <t>シュウエキ</t>
    </rPh>
    <rPh sb="226" eb="228">
      <t>ヒリツ</t>
    </rPh>
    <rPh sb="229" eb="230">
      <t>タカ</t>
    </rPh>
    <rPh sb="234" eb="236">
      <t>シテキ</t>
    </rPh>
    <rPh sb="242" eb="244">
      <t>キュウヨ</t>
    </rPh>
    <rPh sb="244" eb="246">
      <t>セイド</t>
    </rPh>
    <rPh sb="247" eb="250">
      <t>バッポンテキ</t>
    </rPh>
    <rPh sb="251" eb="253">
      <t>ミナオ</t>
    </rPh>
    <rPh sb="255" eb="257">
      <t>キッキン</t>
    </rPh>
    <rPh sb="258" eb="260">
      <t>カダイ</t>
    </rPh>
    <rPh sb="270" eb="272">
      <t>ユウケイ</t>
    </rPh>
    <rPh sb="272" eb="276">
      <t>コテイシサン</t>
    </rPh>
    <rPh sb="277" eb="279">
      <t>ホユウ</t>
    </rPh>
    <rPh sb="279" eb="281">
      <t>ジョウキョウ</t>
    </rPh>
    <rPh sb="282" eb="284">
      <t>テキセイ</t>
    </rPh>
    <rPh sb="285" eb="287">
      <t>スイジュン</t>
    </rPh>
    <rPh sb="294" eb="296">
      <t>コンゴ</t>
    </rPh>
    <rPh sb="297" eb="299">
      <t>キュウカン</t>
    </rPh>
    <rPh sb="300" eb="302">
      <t>カイシュウ</t>
    </rPh>
    <rPh sb="303" eb="305">
      <t>コウガク</t>
    </rPh>
    <rPh sb="305" eb="309">
      <t>イリョウキキ</t>
    </rPh>
    <rPh sb="310" eb="312">
      <t>コウシン</t>
    </rPh>
    <rPh sb="315" eb="317">
      <t>ヨテイ</t>
    </rPh>
    <rPh sb="323" eb="325">
      <t>オオガタ</t>
    </rPh>
    <rPh sb="326" eb="330">
      <t>セツビトウシ</t>
    </rPh>
    <rPh sb="331" eb="333">
      <t>ミス</t>
    </rPh>
    <rPh sb="335" eb="337">
      <t>ケイエイ</t>
    </rPh>
    <rPh sb="338" eb="340">
      <t>ザイム</t>
    </rPh>
    <rPh sb="341" eb="343">
      <t>トウシ</t>
    </rPh>
    <rPh sb="345" eb="347">
      <t>サマザマ</t>
    </rPh>
    <rPh sb="348" eb="350">
      <t>ソクメン</t>
    </rPh>
    <rPh sb="352" eb="355">
      <t>チュウチョウキ</t>
    </rPh>
    <rPh sb="355" eb="357">
      <t>ケイカク</t>
    </rPh>
    <rPh sb="358" eb="360">
      <t>サクテイ</t>
    </rPh>
    <rPh sb="362" eb="364">
      <t>ビョウイン</t>
    </rPh>
    <rPh sb="364" eb="366">
      <t>ウンエイ</t>
    </rPh>
    <rPh sb="367" eb="369">
      <t>ショウライ</t>
    </rPh>
    <rPh sb="370" eb="371">
      <t>ア</t>
    </rPh>
    <rPh sb="372" eb="373">
      <t>カタ</t>
    </rPh>
    <rPh sb="374" eb="375">
      <t>カンガ</t>
    </rPh>
    <rPh sb="379" eb="3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</si>
</sst>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83.7</c:v>
                </c:pt>
                <c:pt idx="1">
                  <c:v>84.1</c:v>
                </c:pt>
                <c:pt idx="2">
                  <c:v>86.9</c:v>
                </c:pt>
                <c:pt idx="3">
                  <c:v>86.3</c:v>
                </c:pt>
                <c:pt idx="4">
                  <c:v>84.1</c:v>
                </c:pt>
              </c:numCache>
            </c:numRef>
          </c:val>
          <c:extLst>
            <c:ext xmlns:c16="http://schemas.microsoft.com/office/drawing/2014/chart" uri="{C3380CC4-5D6E-409C-BE32-E72D297353CC}">
              <c16:uniqueId val="{00000000-DEB1-4825-AAF7-AB051504CD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DEB1-4825-AAF7-AB051504CD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10761</c:v>
                </c:pt>
                <c:pt idx="1">
                  <c:v>10590</c:v>
                </c:pt>
                <c:pt idx="2">
                  <c:v>10333</c:v>
                </c:pt>
                <c:pt idx="3">
                  <c:v>10469</c:v>
                </c:pt>
                <c:pt idx="4">
                  <c:v>10649</c:v>
                </c:pt>
              </c:numCache>
            </c:numRef>
          </c:val>
          <c:extLst>
            <c:ext xmlns:c16="http://schemas.microsoft.com/office/drawing/2014/chart" uri="{C3380CC4-5D6E-409C-BE32-E72D297353CC}">
              <c16:uniqueId val="{00000000-CD77-4C7F-AF3C-202E30F082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D77-4C7F-AF3C-202E30F082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33852</c:v>
                </c:pt>
                <c:pt idx="1">
                  <c:v>34269</c:v>
                </c:pt>
                <c:pt idx="2">
                  <c:v>35135</c:v>
                </c:pt>
                <c:pt idx="3">
                  <c:v>36177</c:v>
                </c:pt>
                <c:pt idx="4">
                  <c:v>36417</c:v>
                </c:pt>
              </c:numCache>
            </c:numRef>
          </c:val>
          <c:extLst>
            <c:ext xmlns:c16="http://schemas.microsoft.com/office/drawing/2014/chart" uri="{C3380CC4-5D6E-409C-BE32-E72D297353CC}">
              <c16:uniqueId val="{00000000-BD83-4097-AAEF-99C6D228AE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BD83-4097-AAEF-99C6D228AE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113</c:v>
                </c:pt>
                <c:pt idx="1">
                  <c:v>108.9</c:v>
                </c:pt>
                <c:pt idx="2">
                  <c:v>100.7</c:v>
                </c:pt>
                <c:pt idx="3">
                  <c:v>93.2</c:v>
                </c:pt>
                <c:pt idx="4">
                  <c:v>95.2</c:v>
                </c:pt>
              </c:numCache>
            </c:numRef>
          </c:val>
          <c:extLst>
            <c:ext xmlns:c16="http://schemas.microsoft.com/office/drawing/2014/chart" uri="{C3380CC4-5D6E-409C-BE32-E72D297353CC}">
              <c16:uniqueId val="{00000000-44B6-48A8-BA65-6D414D808E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44B6-48A8-BA65-6D414D808E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89.7</c:v>
                </c:pt>
                <c:pt idx="1">
                  <c:v>87.5</c:v>
                </c:pt>
                <c:pt idx="2">
                  <c:v>92.3</c:v>
                </c:pt>
                <c:pt idx="3">
                  <c:v>94.8</c:v>
                </c:pt>
                <c:pt idx="4">
                  <c:v>93.1</c:v>
                </c:pt>
              </c:numCache>
            </c:numRef>
          </c:val>
          <c:extLst>
            <c:ext xmlns:c16="http://schemas.microsoft.com/office/drawing/2014/chart" uri="{C3380CC4-5D6E-409C-BE32-E72D297353CC}">
              <c16:uniqueId val="{00000000-EFBB-4A78-8F02-00F420FED2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EFBB-4A78-8F02-00F420FED2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98.8</c:v>
                </c:pt>
                <c:pt idx="2">
                  <c:v>102.3</c:v>
                </c:pt>
                <c:pt idx="3">
                  <c:v>104.7</c:v>
                </c:pt>
                <c:pt idx="4">
                  <c:v>99.8</c:v>
                </c:pt>
              </c:numCache>
            </c:numRef>
          </c:val>
          <c:extLst>
            <c:ext xmlns:c16="http://schemas.microsoft.com/office/drawing/2014/chart" uri="{C3380CC4-5D6E-409C-BE32-E72D297353CC}">
              <c16:uniqueId val="{00000000-C9A5-4957-A2F0-A421F4B21D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9A5-4957-A2F0-A421F4B21D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29.7</c:v>
                </c:pt>
                <c:pt idx="1">
                  <c:v>32.9</c:v>
                </c:pt>
                <c:pt idx="2">
                  <c:v>34.799999999999997</c:v>
                </c:pt>
                <c:pt idx="3">
                  <c:v>36.6</c:v>
                </c:pt>
                <c:pt idx="4">
                  <c:v>38.700000000000003</c:v>
                </c:pt>
              </c:numCache>
            </c:numRef>
          </c:val>
          <c:extLst>
            <c:ext xmlns:c16="http://schemas.microsoft.com/office/drawing/2014/chart" uri="{C3380CC4-5D6E-409C-BE32-E72D297353CC}">
              <c16:uniqueId val="{00000000-CA78-4530-AE79-82354DDBC5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CA78-4530-AE79-82354DDBC5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69.400000000000006</c:v>
                </c:pt>
                <c:pt idx="1">
                  <c:v>76</c:v>
                </c:pt>
                <c:pt idx="2">
                  <c:v>78.2</c:v>
                </c:pt>
                <c:pt idx="3">
                  <c:v>79</c:v>
                </c:pt>
                <c:pt idx="4">
                  <c:v>79.599999999999994</c:v>
                </c:pt>
              </c:numCache>
            </c:numRef>
          </c:val>
          <c:extLst>
            <c:ext xmlns:c16="http://schemas.microsoft.com/office/drawing/2014/chart" uri="{C3380CC4-5D6E-409C-BE32-E72D297353CC}">
              <c16:uniqueId val="{00000000-8288-4DB8-87FA-2648681D69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8288-4DB8-87FA-2648681D69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33492337</c:v>
                </c:pt>
                <c:pt idx="1">
                  <c:v>33572361</c:v>
                </c:pt>
                <c:pt idx="2">
                  <c:v>33332601</c:v>
                </c:pt>
                <c:pt idx="3">
                  <c:v>33246784</c:v>
                </c:pt>
                <c:pt idx="4">
                  <c:v>33405399</c:v>
                </c:pt>
              </c:numCache>
            </c:numRef>
          </c:val>
          <c:extLst>
            <c:ext xmlns:c16="http://schemas.microsoft.com/office/drawing/2014/chart" uri="{C3380CC4-5D6E-409C-BE32-E72D297353CC}">
              <c16:uniqueId val="{00000000-E871-4BC6-A6D4-04142C755F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871-4BC6-A6D4-04142C755F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13.4</c:v>
                </c:pt>
                <c:pt idx="1">
                  <c:v>13</c:v>
                </c:pt>
                <c:pt idx="2">
                  <c:v>12.7</c:v>
                </c:pt>
                <c:pt idx="3">
                  <c:v>13.4</c:v>
                </c:pt>
                <c:pt idx="4">
                  <c:v>12.4</c:v>
                </c:pt>
              </c:numCache>
            </c:numRef>
          </c:val>
          <c:extLst>
            <c:ext xmlns:c16="http://schemas.microsoft.com/office/drawing/2014/chart" uri="{C3380CC4-5D6E-409C-BE32-E72D297353CC}">
              <c16:uniqueId val="{00000000-415E-468D-BE50-D2F240FF02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415E-468D-BE50-D2F240FF02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75.2</c:v>
                </c:pt>
                <c:pt idx="1">
                  <c:v>77.900000000000006</c:v>
                </c:pt>
                <c:pt idx="2">
                  <c:v>68.3</c:v>
                </c:pt>
                <c:pt idx="3">
                  <c:v>65.7</c:v>
                </c:pt>
                <c:pt idx="4">
                  <c:v>68.8</c:v>
                </c:pt>
              </c:numCache>
            </c:numRef>
          </c:val>
          <c:extLst>
            <c:ext xmlns:c16="http://schemas.microsoft.com/office/drawing/2014/chart" uri="{C3380CC4-5D6E-409C-BE32-E72D297353CC}">
              <c16:uniqueId val="{00000000-7649-47AD-8EEA-EC054F8BF0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7649-47AD-8EEA-EC054F8BF0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大分県国東市　国東市民病院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27682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15845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98.8</v>
      </c>
      <c r="AF33" s="130"/>
      <c r="AG33" s="130"/>
      <c r="AH33" s="130"/>
      <c r="AI33" s="130"/>
      <c r="AJ33" s="130"/>
      <c r="AK33" s="130"/>
      <c r="AL33" s="130"/>
      <c r="AM33" s="130"/>
      <c r="AN33" s="130"/>
      <c r="AO33" s="130"/>
      <c r="AP33" s="130"/>
      <c r="AQ33" s="130"/>
      <c r="AR33" s="130"/>
      <c r="AS33" s="131"/>
      <c r="AT33" s="129">
        <f>データ!AJ7</f>
        <v>102.3</v>
      </c>
      <c r="AU33" s="130"/>
      <c r="AV33" s="130"/>
      <c r="AW33" s="130"/>
      <c r="AX33" s="130"/>
      <c r="AY33" s="130"/>
      <c r="AZ33" s="130"/>
      <c r="BA33" s="130"/>
      <c r="BB33" s="130"/>
      <c r="BC33" s="130"/>
      <c r="BD33" s="130"/>
      <c r="BE33" s="130"/>
      <c r="BF33" s="130"/>
      <c r="BG33" s="130"/>
      <c r="BH33" s="131"/>
      <c r="BI33" s="129">
        <f>データ!AK7</f>
        <v>104.7</v>
      </c>
      <c r="BJ33" s="130"/>
      <c r="BK33" s="130"/>
      <c r="BL33" s="130"/>
      <c r="BM33" s="130"/>
      <c r="BN33" s="130"/>
      <c r="BO33" s="130"/>
      <c r="BP33" s="130"/>
      <c r="BQ33" s="130"/>
      <c r="BR33" s="130"/>
      <c r="BS33" s="130"/>
      <c r="BT33" s="130"/>
      <c r="BU33" s="130"/>
      <c r="BV33" s="130"/>
      <c r="BW33" s="131"/>
      <c r="BX33" s="129">
        <f>データ!AL7</f>
        <v>99.8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89.7</v>
      </c>
      <c r="DE33" s="130"/>
      <c r="DF33" s="130"/>
      <c r="DG33" s="130"/>
      <c r="DH33" s="130"/>
      <c r="DI33" s="130"/>
      <c r="DJ33" s="130"/>
      <c r="DK33" s="130"/>
      <c r="DL33" s="130"/>
      <c r="DM33" s="130"/>
      <c r="DN33" s="130"/>
      <c r="DO33" s="130"/>
      <c r="DP33" s="130"/>
      <c r="DQ33" s="130"/>
      <c r="DR33" s="131"/>
      <c r="DS33" s="129">
        <f>データ!AT7</f>
        <v>87.5</v>
      </c>
      <c r="DT33" s="130"/>
      <c r="DU33" s="130"/>
      <c r="DV33" s="130"/>
      <c r="DW33" s="130"/>
      <c r="DX33" s="130"/>
      <c r="DY33" s="130"/>
      <c r="DZ33" s="130"/>
      <c r="EA33" s="130"/>
      <c r="EB33" s="130"/>
      <c r="EC33" s="130"/>
      <c r="ED33" s="130"/>
      <c r="EE33" s="130"/>
      <c r="EF33" s="130"/>
      <c r="EG33" s="131"/>
      <c r="EH33" s="129">
        <f>データ!AU7</f>
        <v>92.3</v>
      </c>
      <c r="EI33" s="130"/>
      <c r="EJ33" s="130"/>
      <c r="EK33" s="130"/>
      <c r="EL33" s="130"/>
      <c r="EM33" s="130"/>
      <c r="EN33" s="130"/>
      <c r="EO33" s="130"/>
      <c r="EP33" s="130"/>
      <c r="EQ33" s="130"/>
      <c r="ER33" s="130"/>
      <c r="ES33" s="130"/>
      <c r="ET33" s="130"/>
      <c r="EU33" s="130"/>
      <c r="EV33" s="131"/>
      <c r="EW33" s="129">
        <f>データ!AV7</f>
        <v>94.8</v>
      </c>
      <c r="EX33" s="130"/>
      <c r="EY33" s="130"/>
      <c r="EZ33" s="130"/>
      <c r="FA33" s="130"/>
      <c r="FB33" s="130"/>
      <c r="FC33" s="130"/>
      <c r="FD33" s="130"/>
      <c r="FE33" s="130"/>
      <c r="FF33" s="130"/>
      <c r="FG33" s="130"/>
      <c r="FH33" s="130"/>
      <c r="FI33" s="130"/>
      <c r="FJ33" s="130"/>
      <c r="FK33" s="131"/>
      <c r="FL33" s="129">
        <f>データ!AW7</f>
        <v>93.1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113</v>
      </c>
      <c r="GS33" s="130"/>
      <c r="GT33" s="130"/>
      <c r="GU33" s="130"/>
      <c r="GV33" s="130"/>
      <c r="GW33" s="130"/>
      <c r="GX33" s="130"/>
      <c r="GY33" s="130"/>
      <c r="GZ33" s="130"/>
      <c r="HA33" s="130"/>
      <c r="HB33" s="130"/>
      <c r="HC33" s="130"/>
      <c r="HD33" s="130"/>
      <c r="HE33" s="130"/>
      <c r="HF33" s="131"/>
      <c r="HG33" s="129">
        <f>データ!BE7</f>
        <v>108.9</v>
      </c>
      <c r="HH33" s="130"/>
      <c r="HI33" s="130"/>
      <c r="HJ33" s="130"/>
      <c r="HK33" s="130"/>
      <c r="HL33" s="130"/>
      <c r="HM33" s="130"/>
      <c r="HN33" s="130"/>
      <c r="HO33" s="130"/>
      <c r="HP33" s="130"/>
      <c r="HQ33" s="130"/>
      <c r="HR33" s="130"/>
      <c r="HS33" s="130"/>
      <c r="HT33" s="130"/>
      <c r="HU33" s="131"/>
      <c r="HV33" s="129">
        <f>データ!BF7</f>
        <v>100.7</v>
      </c>
      <c r="HW33" s="130"/>
      <c r="HX33" s="130"/>
      <c r="HY33" s="130"/>
      <c r="HZ33" s="130"/>
      <c r="IA33" s="130"/>
      <c r="IB33" s="130"/>
      <c r="IC33" s="130"/>
      <c r="ID33" s="130"/>
      <c r="IE33" s="130"/>
      <c r="IF33" s="130"/>
      <c r="IG33" s="130"/>
      <c r="IH33" s="130"/>
      <c r="II33" s="130"/>
      <c r="IJ33" s="131"/>
      <c r="IK33" s="129">
        <f>データ!BG7</f>
        <v>93.2</v>
      </c>
      <c r="IL33" s="130"/>
      <c r="IM33" s="130"/>
      <c r="IN33" s="130"/>
      <c r="IO33" s="130"/>
      <c r="IP33" s="130"/>
      <c r="IQ33" s="130"/>
      <c r="IR33" s="130"/>
      <c r="IS33" s="130"/>
      <c r="IT33" s="130"/>
      <c r="IU33" s="130"/>
      <c r="IV33" s="130"/>
      <c r="IW33" s="130"/>
      <c r="IX33" s="130"/>
      <c r="IY33" s="131"/>
      <c r="IZ33" s="129">
        <f>データ!BH7</f>
        <v>95.2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83.7</v>
      </c>
      <c r="KG33" s="130"/>
      <c r="KH33" s="130"/>
      <c r="KI33" s="130"/>
      <c r="KJ33" s="130"/>
      <c r="KK33" s="130"/>
      <c r="KL33" s="130"/>
      <c r="KM33" s="130"/>
      <c r="KN33" s="130"/>
      <c r="KO33" s="130"/>
      <c r="KP33" s="130"/>
      <c r="KQ33" s="130"/>
      <c r="KR33" s="130"/>
      <c r="KS33" s="130"/>
      <c r="KT33" s="131"/>
      <c r="KU33" s="129">
        <f>データ!BP7</f>
        <v>84.1</v>
      </c>
      <c r="KV33" s="130"/>
      <c r="KW33" s="130"/>
      <c r="KX33" s="130"/>
      <c r="KY33" s="130"/>
      <c r="KZ33" s="130"/>
      <c r="LA33" s="130"/>
      <c r="LB33" s="130"/>
      <c r="LC33" s="130"/>
      <c r="LD33" s="130"/>
      <c r="LE33" s="130"/>
      <c r="LF33" s="130"/>
      <c r="LG33" s="130"/>
      <c r="LH33" s="130"/>
      <c r="LI33" s="131"/>
      <c r="LJ33" s="129">
        <f>データ!BQ7</f>
        <v>86.9</v>
      </c>
      <c r="LK33" s="130"/>
      <c r="LL33" s="130"/>
      <c r="LM33" s="130"/>
      <c r="LN33" s="130"/>
      <c r="LO33" s="130"/>
      <c r="LP33" s="130"/>
      <c r="LQ33" s="130"/>
      <c r="LR33" s="130"/>
      <c r="LS33" s="130"/>
      <c r="LT33" s="130"/>
      <c r="LU33" s="130"/>
      <c r="LV33" s="130"/>
      <c r="LW33" s="130"/>
      <c r="LX33" s="131"/>
      <c r="LY33" s="129">
        <f>データ!BR7</f>
        <v>86.3</v>
      </c>
      <c r="LZ33" s="130"/>
      <c r="MA33" s="130"/>
      <c r="MB33" s="130"/>
      <c r="MC33" s="130"/>
      <c r="MD33" s="130"/>
      <c r="ME33" s="130"/>
      <c r="MF33" s="130"/>
      <c r="MG33" s="130"/>
      <c r="MH33" s="130"/>
      <c r="MI33" s="130"/>
      <c r="MJ33" s="130"/>
      <c r="MK33" s="130"/>
      <c r="ML33" s="130"/>
      <c r="MM33" s="131"/>
      <c r="MN33" s="129">
        <f>データ!BS7</f>
        <v>84.1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173</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33852</v>
      </c>
      <c r="Q55" s="145"/>
      <c r="R55" s="145"/>
      <c r="S55" s="145"/>
      <c r="T55" s="145"/>
      <c r="U55" s="145"/>
      <c r="V55" s="145"/>
      <c r="W55" s="145"/>
      <c r="X55" s="145"/>
      <c r="Y55" s="145"/>
      <c r="Z55" s="145"/>
      <c r="AA55" s="145"/>
      <c r="AB55" s="145"/>
      <c r="AC55" s="145"/>
      <c r="AD55" s="146"/>
      <c r="AE55" s="144">
        <f>データ!CA7</f>
        <v>34269</v>
      </c>
      <c r="AF55" s="145"/>
      <c r="AG55" s="145"/>
      <c r="AH55" s="145"/>
      <c r="AI55" s="145"/>
      <c r="AJ55" s="145"/>
      <c r="AK55" s="145"/>
      <c r="AL55" s="145"/>
      <c r="AM55" s="145"/>
      <c r="AN55" s="145"/>
      <c r="AO55" s="145"/>
      <c r="AP55" s="145"/>
      <c r="AQ55" s="145"/>
      <c r="AR55" s="145"/>
      <c r="AS55" s="146"/>
      <c r="AT55" s="144">
        <f>データ!CB7</f>
        <v>35135</v>
      </c>
      <c r="AU55" s="145"/>
      <c r="AV55" s="145"/>
      <c r="AW55" s="145"/>
      <c r="AX55" s="145"/>
      <c r="AY55" s="145"/>
      <c r="AZ55" s="145"/>
      <c r="BA55" s="145"/>
      <c r="BB55" s="145"/>
      <c r="BC55" s="145"/>
      <c r="BD55" s="145"/>
      <c r="BE55" s="145"/>
      <c r="BF55" s="145"/>
      <c r="BG55" s="145"/>
      <c r="BH55" s="146"/>
      <c r="BI55" s="144">
        <f>データ!CC7</f>
        <v>36177</v>
      </c>
      <c r="BJ55" s="145"/>
      <c r="BK55" s="145"/>
      <c r="BL55" s="145"/>
      <c r="BM55" s="145"/>
      <c r="BN55" s="145"/>
      <c r="BO55" s="145"/>
      <c r="BP55" s="145"/>
      <c r="BQ55" s="145"/>
      <c r="BR55" s="145"/>
      <c r="BS55" s="145"/>
      <c r="BT55" s="145"/>
      <c r="BU55" s="145"/>
      <c r="BV55" s="145"/>
      <c r="BW55" s="146"/>
      <c r="BX55" s="144">
        <f>データ!CD7</f>
        <v>36417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10761</v>
      </c>
      <c r="DE55" s="145"/>
      <c r="DF55" s="145"/>
      <c r="DG55" s="145"/>
      <c r="DH55" s="145"/>
      <c r="DI55" s="145"/>
      <c r="DJ55" s="145"/>
      <c r="DK55" s="145"/>
      <c r="DL55" s="145"/>
      <c r="DM55" s="145"/>
      <c r="DN55" s="145"/>
      <c r="DO55" s="145"/>
      <c r="DP55" s="145"/>
      <c r="DQ55" s="145"/>
      <c r="DR55" s="146"/>
      <c r="DS55" s="144">
        <f>データ!CL7</f>
        <v>10590</v>
      </c>
      <c r="DT55" s="145"/>
      <c r="DU55" s="145"/>
      <c r="DV55" s="145"/>
      <c r="DW55" s="145"/>
      <c r="DX55" s="145"/>
      <c r="DY55" s="145"/>
      <c r="DZ55" s="145"/>
      <c r="EA55" s="145"/>
      <c r="EB55" s="145"/>
      <c r="EC55" s="145"/>
      <c r="ED55" s="145"/>
      <c r="EE55" s="145"/>
      <c r="EF55" s="145"/>
      <c r="EG55" s="146"/>
      <c r="EH55" s="144">
        <f>データ!CM7</f>
        <v>10333</v>
      </c>
      <c r="EI55" s="145"/>
      <c r="EJ55" s="145"/>
      <c r="EK55" s="145"/>
      <c r="EL55" s="145"/>
      <c r="EM55" s="145"/>
      <c r="EN55" s="145"/>
      <c r="EO55" s="145"/>
      <c r="EP55" s="145"/>
      <c r="EQ55" s="145"/>
      <c r="ER55" s="145"/>
      <c r="ES55" s="145"/>
      <c r="ET55" s="145"/>
      <c r="EU55" s="145"/>
      <c r="EV55" s="146"/>
      <c r="EW55" s="144">
        <f>データ!CN7</f>
        <v>10469</v>
      </c>
      <c r="EX55" s="145"/>
      <c r="EY55" s="145"/>
      <c r="EZ55" s="145"/>
      <c r="FA55" s="145"/>
      <c r="FB55" s="145"/>
      <c r="FC55" s="145"/>
      <c r="FD55" s="145"/>
      <c r="FE55" s="145"/>
      <c r="FF55" s="145"/>
      <c r="FG55" s="145"/>
      <c r="FH55" s="145"/>
      <c r="FI55" s="145"/>
      <c r="FJ55" s="145"/>
      <c r="FK55" s="146"/>
      <c r="FL55" s="144">
        <f>データ!CO7</f>
        <v>10649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75.2</v>
      </c>
      <c r="GS55" s="130"/>
      <c r="GT55" s="130"/>
      <c r="GU55" s="130"/>
      <c r="GV55" s="130"/>
      <c r="GW55" s="130"/>
      <c r="GX55" s="130"/>
      <c r="GY55" s="130"/>
      <c r="GZ55" s="130"/>
      <c r="HA55" s="130"/>
      <c r="HB55" s="130"/>
      <c r="HC55" s="130"/>
      <c r="HD55" s="130"/>
      <c r="HE55" s="130"/>
      <c r="HF55" s="131"/>
      <c r="HG55" s="129">
        <f>データ!CW7</f>
        <v>77.900000000000006</v>
      </c>
      <c r="HH55" s="130"/>
      <c r="HI55" s="130"/>
      <c r="HJ55" s="130"/>
      <c r="HK55" s="130"/>
      <c r="HL55" s="130"/>
      <c r="HM55" s="130"/>
      <c r="HN55" s="130"/>
      <c r="HO55" s="130"/>
      <c r="HP55" s="130"/>
      <c r="HQ55" s="130"/>
      <c r="HR55" s="130"/>
      <c r="HS55" s="130"/>
      <c r="HT55" s="130"/>
      <c r="HU55" s="131"/>
      <c r="HV55" s="129">
        <f>データ!CX7</f>
        <v>68.3</v>
      </c>
      <c r="HW55" s="130"/>
      <c r="HX55" s="130"/>
      <c r="HY55" s="130"/>
      <c r="HZ55" s="130"/>
      <c r="IA55" s="130"/>
      <c r="IB55" s="130"/>
      <c r="IC55" s="130"/>
      <c r="ID55" s="130"/>
      <c r="IE55" s="130"/>
      <c r="IF55" s="130"/>
      <c r="IG55" s="130"/>
      <c r="IH55" s="130"/>
      <c r="II55" s="130"/>
      <c r="IJ55" s="131"/>
      <c r="IK55" s="129">
        <f>データ!CY7</f>
        <v>65.7</v>
      </c>
      <c r="IL55" s="130"/>
      <c r="IM55" s="130"/>
      <c r="IN55" s="130"/>
      <c r="IO55" s="130"/>
      <c r="IP55" s="130"/>
      <c r="IQ55" s="130"/>
      <c r="IR55" s="130"/>
      <c r="IS55" s="130"/>
      <c r="IT55" s="130"/>
      <c r="IU55" s="130"/>
      <c r="IV55" s="130"/>
      <c r="IW55" s="130"/>
      <c r="IX55" s="130"/>
      <c r="IY55" s="131"/>
      <c r="IZ55" s="129">
        <f>データ!CZ7</f>
        <v>68.8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13.4</v>
      </c>
      <c r="KG55" s="130"/>
      <c r="KH55" s="130"/>
      <c r="KI55" s="130"/>
      <c r="KJ55" s="130"/>
      <c r="KK55" s="130"/>
      <c r="KL55" s="130"/>
      <c r="KM55" s="130"/>
      <c r="KN55" s="130"/>
      <c r="KO55" s="130"/>
      <c r="KP55" s="130"/>
      <c r="KQ55" s="130"/>
      <c r="KR55" s="130"/>
      <c r="KS55" s="130"/>
      <c r="KT55" s="131"/>
      <c r="KU55" s="129">
        <f>データ!DH7</f>
        <v>13</v>
      </c>
      <c r="KV55" s="130"/>
      <c r="KW55" s="130"/>
      <c r="KX55" s="130"/>
      <c r="KY55" s="130"/>
      <c r="KZ55" s="130"/>
      <c r="LA55" s="130"/>
      <c r="LB55" s="130"/>
      <c r="LC55" s="130"/>
      <c r="LD55" s="130"/>
      <c r="LE55" s="130"/>
      <c r="LF55" s="130"/>
      <c r="LG55" s="130"/>
      <c r="LH55" s="130"/>
      <c r="LI55" s="131"/>
      <c r="LJ55" s="129">
        <f>データ!DI7</f>
        <v>12.7</v>
      </c>
      <c r="LK55" s="130"/>
      <c r="LL55" s="130"/>
      <c r="LM55" s="130"/>
      <c r="LN55" s="130"/>
      <c r="LO55" s="130"/>
      <c r="LP55" s="130"/>
      <c r="LQ55" s="130"/>
      <c r="LR55" s="130"/>
      <c r="LS55" s="130"/>
      <c r="LT55" s="130"/>
      <c r="LU55" s="130"/>
      <c r="LV55" s="130"/>
      <c r="LW55" s="130"/>
      <c r="LX55" s="131"/>
      <c r="LY55" s="129">
        <f>データ!DJ7</f>
        <v>13.4</v>
      </c>
      <c r="LZ55" s="130"/>
      <c r="MA55" s="130"/>
      <c r="MB55" s="130"/>
      <c r="MC55" s="130"/>
      <c r="MD55" s="130"/>
      <c r="ME55" s="130"/>
      <c r="MF55" s="130"/>
      <c r="MG55" s="130"/>
      <c r="MH55" s="130"/>
      <c r="MI55" s="130"/>
      <c r="MJ55" s="130"/>
      <c r="MK55" s="130"/>
      <c r="ML55" s="130"/>
      <c r="MM55" s="131"/>
      <c r="MN55" s="129">
        <f>データ!DK7</f>
        <v>12.4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29.7</v>
      </c>
      <c r="V79" s="157"/>
      <c r="W79" s="157"/>
      <c r="X79" s="157"/>
      <c r="Y79" s="157"/>
      <c r="Z79" s="157"/>
      <c r="AA79" s="157"/>
      <c r="AB79" s="157"/>
      <c r="AC79" s="157"/>
      <c r="AD79" s="157"/>
      <c r="AE79" s="157"/>
      <c r="AF79" s="157"/>
      <c r="AG79" s="157"/>
      <c r="AH79" s="157"/>
      <c r="AI79" s="157"/>
      <c r="AJ79" s="157"/>
      <c r="AK79" s="157"/>
      <c r="AL79" s="157"/>
      <c r="AM79" s="157"/>
      <c r="AN79" s="157">
        <f>データ!DS7</f>
        <v>32.9</v>
      </c>
      <c r="AO79" s="157"/>
      <c r="AP79" s="157"/>
      <c r="AQ79" s="157"/>
      <c r="AR79" s="157"/>
      <c r="AS79" s="157"/>
      <c r="AT79" s="157"/>
      <c r="AU79" s="157"/>
      <c r="AV79" s="157"/>
      <c r="AW79" s="157"/>
      <c r="AX79" s="157"/>
      <c r="AY79" s="157"/>
      <c r="AZ79" s="157"/>
      <c r="BA79" s="157"/>
      <c r="BB79" s="157"/>
      <c r="BC79" s="157"/>
      <c r="BD79" s="157"/>
      <c r="BE79" s="157"/>
      <c r="BF79" s="157"/>
      <c r="BG79" s="157">
        <f>データ!DT7</f>
        <v>34.799999999999997</v>
      </c>
      <c r="BH79" s="157"/>
      <c r="BI79" s="157"/>
      <c r="BJ79" s="157"/>
      <c r="BK79" s="157"/>
      <c r="BL79" s="157"/>
      <c r="BM79" s="157"/>
      <c r="BN79" s="157"/>
      <c r="BO79" s="157"/>
      <c r="BP79" s="157"/>
      <c r="BQ79" s="157"/>
      <c r="BR79" s="157"/>
      <c r="BS79" s="157"/>
      <c r="BT79" s="157"/>
      <c r="BU79" s="157"/>
      <c r="BV79" s="157"/>
      <c r="BW79" s="157"/>
      <c r="BX79" s="157"/>
      <c r="BY79" s="157"/>
      <c r="BZ79" s="157">
        <f>データ!DU7</f>
        <v>36.6</v>
      </c>
      <c r="CA79" s="157"/>
      <c r="CB79" s="157"/>
      <c r="CC79" s="157"/>
      <c r="CD79" s="157"/>
      <c r="CE79" s="157"/>
      <c r="CF79" s="157"/>
      <c r="CG79" s="157"/>
      <c r="CH79" s="157"/>
      <c r="CI79" s="157"/>
      <c r="CJ79" s="157"/>
      <c r="CK79" s="157"/>
      <c r="CL79" s="157"/>
      <c r="CM79" s="157"/>
      <c r="CN79" s="157"/>
      <c r="CO79" s="157"/>
      <c r="CP79" s="157"/>
      <c r="CQ79" s="157"/>
      <c r="CR79" s="157"/>
      <c r="CS79" s="157">
        <f>データ!DV7</f>
        <v>38.700000000000003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69.400000000000006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76</v>
      </c>
      <c r="FI79" s="157"/>
      <c r="FJ79" s="157"/>
      <c r="FK79" s="157"/>
      <c r="FL79" s="157"/>
      <c r="FM79" s="157"/>
      <c r="FN79" s="157"/>
      <c r="FO79" s="157"/>
      <c r="FP79" s="157"/>
      <c r="FQ79" s="157"/>
      <c r="FR79" s="157"/>
      <c r="FS79" s="157"/>
      <c r="FT79" s="157"/>
      <c r="FU79" s="157"/>
      <c r="FV79" s="157"/>
      <c r="FW79" s="157"/>
      <c r="FX79" s="157"/>
      <c r="FY79" s="157"/>
      <c r="FZ79" s="157"/>
      <c r="GA79" s="157">
        <f>データ!EE7</f>
        <v>78.2</v>
      </c>
      <c r="GB79" s="157"/>
      <c r="GC79" s="157"/>
      <c r="GD79" s="157"/>
      <c r="GE79" s="157"/>
      <c r="GF79" s="157"/>
      <c r="GG79" s="157"/>
      <c r="GH79" s="157"/>
      <c r="GI79" s="157"/>
      <c r="GJ79" s="157"/>
      <c r="GK79" s="157"/>
      <c r="GL79" s="157"/>
      <c r="GM79" s="157"/>
      <c r="GN79" s="157"/>
      <c r="GO79" s="157"/>
      <c r="GP79" s="157"/>
      <c r="GQ79" s="157"/>
      <c r="GR79" s="157"/>
      <c r="GS79" s="157"/>
      <c r="GT79" s="157">
        <f>データ!EF7</f>
        <v>79</v>
      </c>
      <c r="GU79" s="157"/>
      <c r="GV79" s="157"/>
      <c r="GW79" s="157"/>
      <c r="GX79" s="157"/>
      <c r="GY79" s="157"/>
      <c r="GZ79" s="157"/>
      <c r="HA79" s="157"/>
      <c r="HB79" s="157"/>
      <c r="HC79" s="157"/>
      <c r="HD79" s="157"/>
      <c r="HE79" s="157"/>
      <c r="HF79" s="157"/>
      <c r="HG79" s="157"/>
      <c r="HH79" s="157"/>
      <c r="HI79" s="157"/>
      <c r="HJ79" s="157"/>
      <c r="HK79" s="157"/>
      <c r="HL79" s="157"/>
      <c r="HM79" s="157">
        <f>データ!EG7</f>
        <v>79.599999999999994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33492337</v>
      </c>
      <c r="JK79" s="158"/>
      <c r="JL79" s="158"/>
      <c r="JM79" s="158"/>
      <c r="JN79" s="158"/>
      <c r="JO79" s="158"/>
      <c r="JP79" s="158"/>
      <c r="JQ79" s="158"/>
      <c r="JR79" s="158"/>
      <c r="JS79" s="158"/>
      <c r="JT79" s="158"/>
      <c r="JU79" s="158"/>
      <c r="JV79" s="158"/>
      <c r="JW79" s="158"/>
      <c r="JX79" s="158"/>
      <c r="JY79" s="158"/>
      <c r="JZ79" s="158"/>
      <c r="KA79" s="158"/>
      <c r="KB79" s="158"/>
      <c r="KC79" s="158">
        <f>データ!EO7</f>
        <v>33572361</v>
      </c>
      <c r="KD79" s="158"/>
      <c r="KE79" s="158"/>
      <c r="KF79" s="158"/>
      <c r="KG79" s="158"/>
      <c r="KH79" s="158"/>
      <c r="KI79" s="158"/>
      <c r="KJ79" s="158"/>
      <c r="KK79" s="158"/>
      <c r="KL79" s="158"/>
      <c r="KM79" s="158"/>
      <c r="KN79" s="158"/>
      <c r="KO79" s="158"/>
      <c r="KP79" s="158"/>
      <c r="KQ79" s="158"/>
      <c r="KR79" s="158"/>
      <c r="KS79" s="158"/>
      <c r="KT79" s="158"/>
      <c r="KU79" s="158"/>
      <c r="KV79" s="158">
        <f>データ!EP7</f>
        <v>33332601</v>
      </c>
      <c r="KW79" s="158"/>
      <c r="KX79" s="158"/>
      <c r="KY79" s="158"/>
      <c r="KZ79" s="158"/>
      <c r="LA79" s="158"/>
      <c r="LB79" s="158"/>
      <c r="LC79" s="158"/>
      <c r="LD79" s="158"/>
      <c r="LE79" s="158"/>
      <c r="LF79" s="158"/>
      <c r="LG79" s="158"/>
      <c r="LH79" s="158"/>
      <c r="LI79" s="158"/>
      <c r="LJ79" s="158"/>
      <c r="LK79" s="158"/>
      <c r="LL79" s="158"/>
      <c r="LM79" s="158"/>
      <c r="LN79" s="158"/>
      <c r="LO79" s="158">
        <f>データ!EQ7</f>
        <v>33246784</v>
      </c>
      <c r="LP79" s="158"/>
      <c r="LQ79" s="158"/>
      <c r="LR79" s="158"/>
      <c r="LS79" s="158"/>
      <c r="LT79" s="158"/>
      <c r="LU79" s="158"/>
      <c r="LV79" s="158"/>
      <c r="LW79" s="158"/>
      <c r="LX79" s="158"/>
      <c r="LY79" s="158"/>
      <c r="LZ79" s="158"/>
      <c r="MA79" s="158"/>
      <c r="MB79" s="158"/>
      <c r="MC79" s="158"/>
      <c r="MD79" s="158"/>
      <c r="ME79" s="158"/>
      <c r="MF79" s="158"/>
      <c r="MG79" s="158"/>
      <c r="MH79" s="158">
        <f>データ!ER7</f>
        <v>33405399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e7xC79OVE/50DBMq0s6F9aJ5rI2a+WLX1bPzVkhqCWoeAMkW1kL89NMHAZMJy29aX8diLVA41JRp8I3gocAzg==" saltValue="4f+/+o8ul9HfiQK1hHTtf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442143</v>
      </c>
      <c r="D6" s="63">
        <f t="shared" si="2"/>
        <v>46</v>
      </c>
      <c r="E6" s="63">
        <f t="shared" si="2"/>
        <v>6</v>
      </c>
      <c r="F6" s="63">
        <f t="shared" si="2"/>
        <v>0</v>
      </c>
      <c r="G6" s="63">
        <f t="shared" si="2"/>
        <v>1</v>
      </c>
      <c r="H6" s="161" t="str">
        <f>IF(H8&lt;&gt;I8,H8,"")&amp;IF(I8&lt;&gt;J8,I8,"")&amp;"　"&amp;J8</f>
        <v>大分県国東市　国東市民病院</v>
      </c>
      <c r="I6" s="162"/>
      <c r="J6" s="163"/>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20</v>
      </c>
      <c r="R6" s="63" t="str">
        <f t="shared" si="3"/>
        <v>-</v>
      </c>
      <c r="S6" s="63" t="str">
        <f t="shared" si="3"/>
        <v>ド 透 訓</v>
      </c>
      <c r="T6" s="63" t="str">
        <f t="shared" si="3"/>
        <v>救 臨 感 へ 災</v>
      </c>
      <c r="U6" s="64">
        <f>U8</f>
        <v>27682</v>
      </c>
      <c r="V6" s="64">
        <f>V8</f>
        <v>15845</v>
      </c>
      <c r="W6" s="63" t="str">
        <f>W8</f>
        <v>非該当</v>
      </c>
      <c r="X6" s="63" t="str">
        <f t="shared" si="3"/>
        <v>１０：１</v>
      </c>
      <c r="Y6" s="64">
        <f t="shared" si="3"/>
        <v>154</v>
      </c>
      <c r="Z6" s="64">
        <f t="shared" si="3"/>
        <v>50</v>
      </c>
      <c r="AA6" s="64" t="str">
        <f t="shared" si="3"/>
        <v>-</v>
      </c>
      <c r="AB6" s="64" t="str">
        <f t="shared" si="3"/>
        <v>-</v>
      </c>
      <c r="AC6" s="64">
        <f t="shared" si="3"/>
        <v>4</v>
      </c>
      <c r="AD6" s="64">
        <f t="shared" si="3"/>
        <v>208</v>
      </c>
      <c r="AE6" s="64">
        <f t="shared" si="3"/>
        <v>154</v>
      </c>
      <c r="AF6" s="64">
        <f t="shared" si="3"/>
        <v>50</v>
      </c>
      <c r="AG6" s="64">
        <f t="shared" si="3"/>
        <v>204</v>
      </c>
      <c r="AH6" s="65">
        <f>IF(AH8="-",NA(),AH8)</f>
        <v>100</v>
      </c>
      <c r="AI6" s="65">
        <f t="shared" ref="AI6:AQ6" si="4">IF(AI8="-",NA(),AI8)</f>
        <v>98.8</v>
      </c>
      <c r="AJ6" s="65">
        <f t="shared" si="4"/>
        <v>102.3</v>
      </c>
      <c r="AK6" s="65">
        <f t="shared" si="4"/>
        <v>104.7</v>
      </c>
      <c r="AL6" s="65">
        <f t="shared" si="4"/>
        <v>99.8</v>
      </c>
      <c r="AM6" s="65">
        <f t="shared" si="4"/>
        <v>96.6</v>
      </c>
      <c r="AN6" s="65">
        <f t="shared" si="4"/>
        <v>96.2</v>
      </c>
      <c r="AO6" s="65">
        <f t="shared" si="4"/>
        <v>97.2</v>
      </c>
      <c r="AP6" s="65">
        <f t="shared" si="4"/>
        <v>97.5</v>
      </c>
      <c r="AQ6" s="65">
        <f t="shared" si="4"/>
        <v>96.9</v>
      </c>
      <c r="AR6" s="65" t="str">
        <f>IF(AR8="-","【-】","【"&amp;SUBSTITUTE(TEXT(AR8,"#,##0.0"),"-","△")&amp;"】")</f>
        <v>【98.2】</v>
      </c>
      <c r="AS6" s="65">
        <f>IF(AS8="-",NA(),AS8)</f>
        <v>89.7</v>
      </c>
      <c r="AT6" s="65">
        <f t="shared" ref="AT6:BB6" si="5">IF(AT8="-",NA(),AT8)</f>
        <v>87.5</v>
      </c>
      <c r="AU6" s="65">
        <f t="shared" si="5"/>
        <v>92.3</v>
      </c>
      <c r="AV6" s="65">
        <f t="shared" si="5"/>
        <v>94.8</v>
      </c>
      <c r="AW6" s="65">
        <f t="shared" si="5"/>
        <v>93.1</v>
      </c>
      <c r="AX6" s="65">
        <f t="shared" si="5"/>
        <v>86.2</v>
      </c>
      <c r="AY6" s="65">
        <f t="shared" si="5"/>
        <v>85.7</v>
      </c>
      <c r="AZ6" s="65">
        <f t="shared" si="5"/>
        <v>85.9</v>
      </c>
      <c r="BA6" s="65">
        <f t="shared" si="5"/>
        <v>86</v>
      </c>
      <c r="BB6" s="65">
        <f t="shared" si="5"/>
        <v>86</v>
      </c>
      <c r="BC6" s="65" t="str">
        <f>IF(BC8="-","【-】","【"&amp;SUBSTITUTE(TEXT(BC8,"#,##0.0"),"-","△")&amp;"】")</f>
        <v>【89.5】</v>
      </c>
      <c r="BD6" s="65">
        <f>IF(BD8="-",NA(),BD8)</f>
        <v>113</v>
      </c>
      <c r="BE6" s="65">
        <f t="shared" ref="BE6:BM6" si="6">IF(BE8="-",NA(),BE8)</f>
        <v>108.9</v>
      </c>
      <c r="BF6" s="65">
        <f t="shared" si="6"/>
        <v>100.7</v>
      </c>
      <c r="BG6" s="65">
        <f t="shared" si="6"/>
        <v>93.2</v>
      </c>
      <c r="BH6" s="65">
        <f t="shared" si="6"/>
        <v>95.2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83.7</v>
      </c>
      <c r="BP6" s="65">
        <f t="shared" ref="BP6:BX6" si="7">IF(BP8="-",NA(),BP8)</f>
        <v>84.1</v>
      </c>
      <c r="BQ6" s="65">
        <f t="shared" si="7"/>
        <v>86.9</v>
      </c>
      <c r="BR6" s="65">
        <f t="shared" si="7"/>
        <v>86.3</v>
      </c>
      <c r="BS6" s="65">
        <f t="shared" si="7"/>
        <v>84.1</v>
      </c>
      <c r="BT6" s="65">
        <f t="shared" si="7"/>
        <v>69.8</v>
      </c>
      <c r="BU6" s="65">
        <f t="shared" si="7"/>
        <v>71.2</v>
      </c>
      <c r="BV6" s="65">
        <f t="shared" si="7"/>
        <v>73</v>
      </c>
      <c r="BW6" s="65">
        <f t="shared" si="7"/>
        <v>72.099999999999994</v>
      </c>
      <c r="BX6" s="65">
        <f t="shared" si="7"/>
        <v>72.900000000000006</v>
      </c>
      <c r="BY6" s="65" t="str">
        <f>IF(BY8="-","【-】","【"&amp;SUBSTITUTE(TEXT(BY8,"#,##0.0"),"-","△")&amp;"】")</f>
        <v>【74.7】</v>
      </c>
      <c r="BZ6" s="66">
        <f>IF(BZ8="-",NA(),BZ8)</f>
        <v>33852</v>
      </c>
      <c r="CA6" s="66">
        <f t="shared" ref="CA6:CI6" si="8">IF(CA8="-",NA(),CA8)</f>
        <v>34269</v>
      </c>
      <c r="CB6" s="66">
        <f t="shared" si="8"/>
        <v>35135</v>
      </c>
      <c r="CC6" s="66">
        <f t="shared" si="8"/>
        <v>36177</v>
      </c>
      <c r="CD6" s="66">
        <f t="shared" si="8"/>
        <v>36417</v>
      </c>
      <c r="CE6" s="66">
        <f t="shared" si="8"/>
        <v>45085</v>
      </c>
      <c r="CF6" s="66">
        <f t="shared" si="8"/>
        <v>44825</v>
      </c>
      <c r="CG6" s="66">
        <f t="shared" si="8"/>
        <v>45494</v>
      </c>
      <c r="CH6" s="66">
        <f t="shared" si="8"/>
        <v>47924</v>
      </c>
      <c r="CI6" s="66">
        <f t="shared" si="8"/>
        <v>48807</v>
      </c>
      <c r="CJ6" s="65" t="str">
        <f>IF(CJ8="-","【-】","【"&amp;SUBSTITUTE(TEXT(CJ8,"#,##0"),"-","△")&amp;"】")</f>
        <v>【53,621】</v>
      </c>
      <c r="CK6" s="66">
        <f>IF(CK8="-",NA(),CK8)</f>
        <v>10761</v>
      </c>
      <c r="CL6" s="66">
        <f t="shared" ref="CL6:CT6" si="9">IF(CL8="-",NA(),CL8)</f>
        <v>10590</v>
      </c>
      <c r="CM6" s="66">
        <f t="shared" si="9"/>
        <v>10333</v>
      </c>
      <c r="CN6" s="66">
        <f t="shared" si="9"/>
        <v>10469</v>
      </c>
      <c r="CO6" s="66">
        <f t="shared" si="9"/>
        <v>10649</v>
      </c>
      <c r="CP6" s="66">
        <f t="shared" si="9"/>
        <v>11881</v>
      </c>
      <c r="CQ6" s="66">
        <f t="shared" si="9"/>
        <v>12023</v>
      </c>
      <c r="CR6" s="66">
        <f t="shared" si="9"/>
        <v>12309</v>
      </c>
      <c r="CS6" s="66">
        <f t="shared" si="9"/>
        <v>12502</v>
      </c>
      <c r="CT6" s="66">
        <f t="shared" si="9"/>
        <v>12970</v>
      </c>
      <c r="CU6" s="65" t="str">
        <f>IF(CU8="-","【-】","【"&amp;SUBSTITUTE(TEXT(CU8,"#,##0"),"-","△")&amp;"】")</f>
        <v>【15,586】</v>
      </c>
      <c r="CV6" s="65">
        <f>IF(CV8="-",NA(),CV8)</f>
        <v>75.2</v>
      </c>
      <c r="CW6" s="65">
        <f t="shared" ref="CW6:DE6" si="10">IF(CW8="-",NA(),CW8)</f>
        <v>77.900000000000006</v>
      </c>
      <c r="CX6" s="65">
        <f t="shared" si="10"/>
        <v>68.3</v>
      </c>
      <c r="CY6" s="65">
        <f t="shared" si="10"/>
        <v>65.7</v>
      </c>
      <c r="CZ6" s="65">
        <f t="shared" si="10"/>
        <v>68.8</v>
      </c>
      <c r="DA6" s="65">
        <f t="shared" si="10"/>
        <v>58.3</v>
      </c>
      <c r="DB6" s="65">
        <f t="shared" si="10"/>
        <v>59.7</v>
      </c>
      <c r="DC6" s="65">
        <f t="shared" si="10"/>
        <v>59</v>
      </c>
      <c r="DD6" s="65">
        <f t="shared" si="10"/>
        <v>59.4</v>
      </c>
      <c r="DE6" s="65">
        <f t="shared" si="10"/>
        <v>59.9</v>
      </c>
      <c r="DF6" s="65" t="str">
        <f>IF(DF8="-","【-】","【"&amp;SUBSTITUTE(TEXT(DF8,"#,##0.0"),"-","△")&amp;"】")</f>
        <v>【54.6】</v>
      </c>
      <c r="DG6" s="65">
        <f>IF(DG8="-",NA(),DG8)</f>
        <v>13.4</v>
      </c>
      <c r="DH6" s="65">
        <f t="shared" ref="DH6:DP6" si="11">IF(DH8="-",NA(),DH8)</f>
        <v>13</v>
      </c>
      <c r="DI6" s="65">
        <f t="shared" si="11"/>
        <v>12.7</v>
      </c>
      <c r="DJ6" s="65">
        <f t="shared" si="11"/>
        <v>13.4</v>
      </c>
      <c r="DK6" s="65">
        <f t="shared" si="11"/>
        <v>12.4</v>
      </c>
      <c r="DL6" s="65">
        <f t="shared" si="11"/>
        <v>22</v>
      </c>
      <c r="DM6" s="65">
        <f t="shared" si="11"/>
        <v>20.9</v>
      </c>
      <c r="DN6" s="65">
        <f t="shared" si="11"/>
        <v>20.7</v>
      </c>
      <c r="DO6" s="65">
        <f t="shared" si="11"/>
        <v>20.6</v>
      </c>
      <c r="DP6" s="65">
        <f t="shared" si="11"/>
        <v>20.5</v>
      </c>
      <c r="DQ6" s="65" t="str">
        <f>IF(DQ8="-","【-】","【"&amp;SUBSTITUTE(TEXT(DQ8,"#,##0.0"),"-","△")&amp;"】")</f>
        <v>【25.0】</v>
      </c>
      <c r="DR6" s="65">
        <f>IF(DR8="-",NA(),DR8)</f>
        <v>29.7</v>
      </c>
      <c r="DS6" s="65">
        <f t="shared" ref="DS6:EA6" si="12">IF(DS8="-",NA(),DS8)</f>
        <v>32.9</v>
      </c>
      <c r="DT6" s="65">
        <f t="shared" si="12"/>
        <v>34.799999999999997</v>
      </c>
      <c r="DU6" s="65">
        <f t="shared" si="12"/>
        <v>36.6</v>
      </c>
      <c r="DV6" s="65">
        <f t="shared" si="12"/>
        <v>38.700000000000003</v>
      </c>
      <c r="DW6" s="65">
        <f t="shared" si="12"/>
        <v>48.1</v>
      </c>
      <c r="DX6" s="65">
        <f t="shared" si="12"/>
        <v>44.7</v>
      </c>
      <c r="DY6" s="65">
        <f t="shared" si="12"/>
        <v>46.9</v>
      </c>
      <c r="DZ6" s="65">
        <f t="shared" si="12"/>
        <v>48.6</v>
      </c>
      <c r="EA6" s="65">
        <f t="shared" si="12"/>
        <v>50.8</v>
      </c>
      <c r="EB6" s="65" t="str">
        <f>IF(EB8="-","【-】","【"&amp;SUBSTITUTE(TEXT(EB8,"#,##0.0"),"-","△")&amp;"】")</f>
        <v>【53.5】</v>
      </c>
      <c r="EC6" s="65">
        <f>IF(EC8="-",NA(),EC8)</f>
        <v>69.400000000000006</v>
      </c>
      <c r="ED6" s="65">
        <f t="shared" ref="ED6:EL6" si="13">IF(ED8="-",NA(),ED8)</f>
        <v>76</v>
      </c>
      <c r="EE6" s="65">
        <f t="shared" si="13"/>
        <v>78.2</v>
      </c>
      <c r="EF6" s="65">
        <f t="shared" si="13"/>
        <v>79</v>
      </c>
      <c r="EG6" s="65">
        <f t="shared" si="13"/>
        <v>79.599999999999994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33492337</v>
      </c>
      <c r="EO6" s="66">
        <f t="shared" ref="EO6:EW6" si="14">IF(EO8="-",NA(),EO8)</f>
        <v>33572361</v>
      </c>
      <c r="EP6" s="66">
        <f t="shared" si="14"/>
        <v>33332601</v>
      </c>
      <c r="EQ6" s="66">
        <f t="shared" si="14"/>
        <v>33246784</v>
      </c>
      <c r="ER6" s="66">
        <f t="shared" si="14"/>
        <v>33405399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152</v>
      </c>
      <c r="B7" s="63">
        <f t="shared" ref="B7:AG7" si="15">B8</f>
        <v>2019</v>
      </c>
      <c r="C7" s="63">
        <f t="shared" si="15"/>
        <v>442143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20</v>
      </c>
      <c r="R7" s="63" t="str">
        <f t="shared" si="15"/>
        <v>-</v>
      </c>
      <c r="S7" s="63" t="str">
        <f t="shared" si="15"/>
        <v>ド 透 訓</v>
      </c>
      <c r="T7" s="63" t="str">
        <f t="shared" si="15"/>
        <v>救 臨 感 へ 災</v>
      </c>
      <c r="U7" s="64">
        <f>U8</f>
        <v>27682</v>
      </c>
      <c r="V7" s="64">
        <f>V8</f>
        <v>15845</v>
      </c>
      <c r="W7" s="63" t="str">
        <f>W8</f>
        <v>非該当</v>
      </c>
      <c r="X7" s="63" t="str">
        <f t="shared" si="15"/>
        <v>１０：１</v>
      </c>
      <c r="Y7" s="64">
        <f t="shared" si="15"/>
        <v>154</v>
      </c>
      <c r="Z7" s="64">
        <f t="shared" si="15"/>
        <v>50</v>
      </c>
      <c r="AA7" s="64" t="str">
        <f t="shared" si="15"/>
        <v>-</v>
      </c>
      <c r="AB7" s="64" t="str">
        <f t="shared" si="15"/>
        <v>-</v>
      </c>
      <c r="AC7" s="64">
        <f t="shared" si="15"/>
        <v>4</v>
      </c>
      <c r="AD7" s="64">
        <f t="shared" si="15"/>
        <v>208</v>
      </c>
      <c r="AE7" s="64">
        <f t="shared" si="15"/>
        <v>154</v>
      </c>
      <c r="AF7" s="64">
        <f t="shared" si="15"/>
        <v>50</v>
      </c>
      <c r="AG7" s="64">
        <f t="shared" si="15"/>
        <v>204</v>
      </c>
      <c r="AH7" s="65">
        <f>AH8</f>
        <v>100</v>
      </c>
      <c r="AI7" s="65">
        <f t="shared" ref="AI7:AQ7" si="16">AI8</f>
        <v>98.8</v>
      </c>
      <c r="AJ7" s="65">
        <f t="shared" si="16"/>
        <v>102.3</v>
      </c>
      <c r="AK7" s="65">
        <f t="shared" si="16"/>
        <v>104.7</v>
      </c>
      <c r="AL7" s="65">
        <f t="shared" si="16"/>
        <v>99.8</v>
      </c>
      <c r="AM7" s="65">
        <f t="shared" si="16"/>
        <v>96.6</v>
      </c>
      <c r="AN7" s="65">
        <f t="shared" si="16"/>
        <v>96.2</v>
      </c>
      <c r="AO7" s="65">
        <f t="shared" si="16"/>
        <v>97.2</v>
      </c>
      <c r="AP7" s="65">
        <f t="shared" si="16"/>
        <v>97.5</v>
      </c>
      <c r="AQ7" s="65">
        <f t="shared" si="16"/>
        <v>96.9</v>
      </c>
      <c r="AR7" s="65"/>
      <c r="AS7" s="65">
        <f>AS8</f>
        <v>89.7</v>
      </c>
      <c r="AT7" s="65">
        <f t="shared" ref="AT7:BB7" si="17">AT8</f>
        <v>87.5</v>
      </c>
      <c r="AU7" s="65">
        <f t="shared" si="17"/>
        <v>92.3</v>
      </c>
      <c r="AV7" s="65">
        <f t="shared" si="17"/>
        <v>94.8</v>
      </c>
      <c r="AW7" s="65">
        <f t="shared" si="17"/>
        <v>93.1</v>
      </c>
      <c r="AX7" s="65">
        <f t="shared" si="17"/>
        <v>86.2</v>
      </c>
      <c r="AY7" s="65">
        <f t="shared" si="17"/>
        <v>85.7</v>
      </c>
      <c r="AZ7" s="65">
        <f t="shared" si="17"/>
        <v>85.9</v>
      </c>
      <c r="BA7" s="65">
        <f t="shared" si="17"/>
        <v>86</v>
      </c>
      <c r="BB7" s="65">
        <f t="shared" si="17"/>
        <v>86</v>
      </c>
      <c r="BC7" s="65"/>
      <c r="BD7" s="65">
        <f>BD8</f>
        <v>113</v>
      </c>
      <c r="BE7" s="65">
        <f t="shared" ref="BE7:BM7" si="18">BE8</f>
        <v>108.9</v>
      </c>
      <c r="BF7" s="65">
        <f t="shared" si="18"/>
        <v>100.7</v>
      </c>
      <c r="BG7" s="65">
        <f t="shared" si="18"/>
        <v>93.2</v>
      </c>
      <c r="BH7" s="65">
        <f t="shared" si="18"/>
        <v>95.2</v>
      </c>
      <c r="BI7" s="65">
        <f t="shared" si="18"/>
        <v>81.599999999999994</v>
      </c>
      <c r="BJ7" s="65">
        <f t="shared" si="18"/>
        <v>84.7</v>
      </c>
      <c r="BK7" s="65">
        <f t="shared" si="18"/>
        <v>86.8</v>
      </c>
      <c r="BL7" s="65">
        <f t="shared" si="18"/>
        <v>90.8</v>
      </c>
      <c r="BM7" s="65">
        <f t="shared" si="18"/>
        <v>81.900000000000006</v>
      </c>
      <c r="BN7" s="65"/>
      <c r="BO7" s="65">
        <f>BO8</f>
        <v>83.7</v>
      </c>
      <c r="BP7" s="65">
        <f t="shared" ref="BP7:BX7" si="19">BP8</f>
        <v>84.1</v>
      </c>
      <c r="BQ7" s="65">
        <f t="shared" si="19"/>
        <v>86.9</v>
      </c>
      <c r="BR7" s="65">
        <f t="shared" si="19"/>
        <v>86.3</v>
      </c>
      <c r="BS7" s="65">
        <f t="shared" si="19"/>
        <v>84.1</v>
      </c>
      <c r="BT7" s="65">
        <f t="shared" si="19"/>
        <v>69.8</v>
      </c>
      <c r="BU7" s="65">
        <f t="shared" si="19"/>
        <v>71.2</v>
      </c>
      <c r="BV7" s="65">
        <f t="shared" si="19"/>
        <v>73</v>
      </c>
      <c r="BW7" s="65">
        <f t="shared" si="19"/>
        <v>72.099999999999994</v>
      </c>
      <c r="BX7" s="65">
        <f t="shared" si="19"/>
        <v>72.900000000000006</v>
      </c>
      <c r="BY7" s="65"/>
      <c r="BZ7" s="66">
        <f>BZ8</f>
        <v>33852</v>
      </c>
      <c r="CA7" s="66">
        <f t="shared" ref="CA7:CI7" si="20">CA8</f>
        <v>34269</v>
      </c>
      <c r="CB7" s="66">
        <f t="shared" si="20"/>
        <v>35135</v>
      </c>
      <c r="CC7" s="66">
        <f t="shared" si="20"/>
        <v>36177</v>
      </c>
      <c r="CD7" s="66">
        <f t="shared" si="20"/>
        <v>36417</v>
      </c>
      <c r="CE7" s="66">
        <f t="shared" si="20"/>
        <v>45085</v>
      </c>
      <c r="CF7" s="66">
        <f t="shared" si="20"/>
        <v>44825</v>
      </c>
      <c r="CG7" s="66">
        <f t="shared" si="20"/>
        <v>45494</v>
      </c>
      <c r="CH7" s="66">
        <f t="shared" si="20"/>
        <v>47924</v>
      </c>
      <c r="CI7" s="66">
        <f t="shared" si="20"/>
        <v>48807</v>
      </c>
      <c r="CJ7" s="65"/>
      <c r="CK7" s="66">
        <f>CK8</f>
        <v>10761</v>
      </c>
      <c r="CL7" s="66">
        <f t="shared" ref="CL7:CT7" si="21">CL8</f>
        <v>10590</v>
      </c>
      <c r="CM7" s="66">
        <f t="shared" si="21"/>
        <v>10333</v>
      </c>
      <c r="CN7" s="66">
        <f t="shared" si="21"/>
        <v>10469</v>
      </c>
      <c r="CO7" s="66">
        <f t="shared" si="21"/>
        <v>10649</v>
      </c>
      <c r="CP7" s="66">
        <f t="shared" si="21"/>
        <v>11881</v>
      </c>
      <c r="CQ7" s="66">
        <f t="shared" si="21"/>
        <v>12023</v>
      </c>
      <c r="CR7" s="66">
        <f t="shared" si="21"/>
        <v>12309</v>
      </c>
      <c r="CS7" s="66">
        <f t="shared" si="21"/>
        <v>12502</v>
      </c>
      <c r="CT7" s="66">
        <f t="shared" si="21"/>
        <v>12970</v>
      </c>
      <c r="CU7" s="65"/>
      <c r="CV7" s="65">
        <f>CV8</f>
        <v>75.2</v>
      </c>
      <c r="CW7" s="65">
        <f t="shared" ref="CW7:DE7" si="22">CW8</f>
        <v>77.900000000000006</v>
      </c>
      <c r="CX7" s="65">
        <f t="shared" si="22"/>
        <v>68.3</v>
      </c>
      <c r="CY7" s="65">
        <f t="shared" si="22"/>
        <v>65.7</v>
      </c>
      <c r="CZ7" s="65">
        <f t="shared" si="22"/>
        <v>68.8</v>
      </c>
      <c r="DA7" s="65">
        <f t="shared" si="22"/>
        <v>58.3</v>
      </c>
      <c r="DB7" s="65">
        <f t="shared" si="22"/>
        <v>59.7</v>
      </c>
      <c r="DC7" s="65">
        <f t="shared" si="22"/>
        <v>59</v>
      </c>
      <c r="DD7" s="65">
        <f t="shared" si="22"/>
        <v>59.4</v>
      </c>
      <c r="DE7" s="65">
        <f t="shared" si="22"/>
        <v>59.9</v>
      </c>
      <c r="DF7" s="65"/>
      <c r="DG7" s="65">
        <f>DG8</f>
        <v>13.4</v>
      </c>
      <c r="DH7" s="65">
        <f t="shared" ref="DH7:DP7" si="23">DH8</f>
        <v>13</v>
      </c>
      <c r="DI7" s="65">
        <f t="shared" si="23"/>
        <v>12.7</v>
      </c>
      <c r="DJ7" s="65">
        <f t="shared" si="23"/>
        <v>13.4</v>
      </c>
      <c r="DK7" s="65">
        <f t="shared" si="23"/>
        <v>12.4</v>
      </c>
      <c r="DL7" s="65">
        <f t="shared" si="23"/>
        <v>22</v>
      </c>
      <c r="DM7" s="65">
        <f t="shared" si="23"/>
        <v>20.9</v>
      </c>
      <c r="DN7" s="65">
        <f t="shared" si="23"/>
        <v>20.7</v>
      </c>
      <c r="DO7" s="65">
        <f t="shared" si="23"/>
        <v>20.6</v>
      </c>
      <c r="DP7" s="65">
        <f t="shared" si="23"/>
        <v>20.5</v>
      </c>
      <c r="DQ7" s="65"/>
      <c r="DR7" s="65">
        <f>DR8</f>
        <v>29.7</v>
      </c>
      <c r="DS7" s="65">
        <f t="shared" ref="DS7:EA7" si="24">DS8</f>
        <v>32.9</v>
      </c>
      <c r="DT7" s="65">
        <f t="shared" si="24"/>
        <v>34.799999999999997</v>
      </c>
      <c r="DU7" s="65">
        <f t="shared" si="24"/>
        <v>36.6</v>
      </c>
      <c r="DV7" s="65">
        <f t="shared" si="24"/>
        <v>38.700000000000003</v>
      </c>
      <c r="DW7" s="65">
        <f t="shared" si="24"/>
        <v>48.1</v>
      </c>
      <c r="DX7" s="65">
        <f t="shared" si="24"/>
        <v>44.7</v>
      </c>
      <c r="DY7" s="65">
        <f t="shared" si="24"/>
        <v>46.9</v>
      </c>
      <c r="DZ7" s="65">
        <f t="shared" si="24"/>
        <v>48.6</v>
      </c>
      <c r="EA7" s="65">
        <f t="shared" si="24"/>
        <v>50.8</v>
      </c>
      <c r="EB7" s="65"/>
      <c r="EC7" s="65">
        <f>EC8</f>
        <v>69.400000000000006</v>
      </c>
      <c r="ED7" s="65">
        <f t="shared" ref="ED7:EL7" si="25">ED8</f>
        <v>76</v>
      </c>
      <c r="EE7" s="65">
        <f t="shared" si="25"/>
        <v>78.2</v>
      </c>
      <c r="EF7" s="65">
        <f t="shared" si="25"/>
        <v>79</v>
      </c>
      <c r="EG7" s="65">
        <f t="shared" si="25"/>
        <v>79.599999999999994</v>
      </c>
      <c r="EH7" s="65">
        <f t="shared" si="25"/>
        <v>66.5</v>
      </c>
      <c r="EI7" s="65">
        <f t="shared" si="25"/>
        <v>64.2</v>
      </c>
      <c r="EJ7" s="65">
        <f t="shared" si="25"/>
        <v>67.3</v>
      </c>
      <c r="EK7" s="65">
        <f t="shared" si="25"/>
        <v>70.099999999999994</v>
      </c>
      <c r="EL7" s="65">
        <f t="shared" si="25"/>
        <v>72.599999999999994</v>
      </c>
      <c r="EM7" s="65"/>
      <c r="EN7" s="66">
        <f>EN8</f>
        <v>33492337</v>
      </c>
      <c r="EO7" s="66">
        <f t="shared" ref="EO7:EW7" si="26">EO8</f>
        <v>33572361</v>
      </c>
      <c r="EP7" s="66">
        <f t="shared" si="26"/>
        <v>33332601</v>
      </c>
      <c r="EQ7" s="66">
        <f t="shared" si="26"/>
        <v>33246784</v>
      </c>
      <c r="ER7" s="66">
        <f t="shared" si="26"/>
        <v>33405399</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442143</v>
      </c>
      <c r="D8" s="68">
        <v>46</v>
      </c>
      <c r="E8" s="68">
        <v>6</v>
      </c>
      <c r="F8" s="68">
        <v>0</v>
      </c>
      <c r="G8" s="68">
        <v>1</v>
      </c>
      <c r="H8" s="68" t="s">
        <v>153</v>
      </c>
      <c r="I8" s="68" t="s">
        <v>154</v>
      </c>
      <c r="J8" s="68" t="s">
        <v>155</v>
      </c>
      <c r="K8" s="68" t="s">
        <v>156</v>
      </c>
      <c r="L8" s="68" t="s">
        <v>157</v>
      </c>
      <c r="M8" s="68" t="s">
        <v>158</v>
      </c>
      <c r="N8" s="68" t="s">
        <v>159</v>
      </c>
      <c r="O8" s="68" t="s">
        <v>160</v>
      </c>
      <c r="P8" s="68" t="s">
        <v>161</v>
      </c>
      <c r="Q8" s="69">
        <v>20</v>
      </c>
      <c r="R8" s="68" t="s">
        <v>38</v>
      </c>
      <c r="S8" s="68" t="s">
        <v>162</v>
      </c>
      <c r="T8" s="68" t="s">
        <v>163</v>
      </c>
      <c r="U8" s="69">
        <v>27682</v>
      </c>
      <c r="V8" s="69">
        <v>15845</v>
      </c>
      <c r="W8" s="68" t="s">
        <v>164</v>
      </c>
      <c r="X8" s="70" t="s">
        <v>165</v>
      </c>
      <c r="Y8" s="69">
        <v>154</v>
      </c>
      <c r="Z8" s="69">
        <v>50</v>
      </c>
      <c r="AA8" s="69" t="s">
        <v>38</v>
      </c>
      <c r="AB8" s="69" t="s">
        <v>38</v>
      </c>
      <c r="AC8" s="69">
        <v>4</v>
      </c>
      <c r="AD8" s="69">
        <v>208</v>
      </c>
      <c r="AE8" s="69">
        <v>154</v>
      </c>
      <c r="AF8" s="69">
        <v>50</v>
      </c>
      <c r="AG8" s="69">
        <v>204</v>
      </c>
      <c r="AH8" s="71">
        <v>100</v>
      </c>
      <c r="AI8" s="71">
        <v>98.8</v>
      </c>
      <c r="AJ8" s="71">
        <v>102.3</v>
      </c>
      <c r="AK8" s="71">
        <v>104.7</v>
      </c>
      <c r="AL8" s="71">
        <v>99.8</v>
      </c>
      <c r="AM8" s="71">
        <v>96.6</v>
      </c>
      <c r="AN8" s="71">
        <v>96.2</v>
      </c>
      <c r="AO8" s="71">
        <v>97.2</v>
      </c>
      <c r="AP8" s="71">
        <v>97.5</v>
      </c>
      <c r="AQ8" s="71">
        <v>96.9</v>
      </c>
      <c r="AR8" s="71">
        <v>98.2</v>
      </c>
      <c r="AS8" s="71">
        <v>89.7</v>
      </c>
      <c r="AT8" s="71">
        <v>87.5</v>
      </c>
      <c r="AU8" s="71">
        <v>92.3</v>
      </c>
      <c r="AV8" s="71">
        <v>94.8</v>
      </c>
      <c r="AW8" s="71">
        <v>93.1</v>
      </c>
      <c r="AX8" s="71">
        <v>86.2</v>
      </c>
      <c r="AY8" s="71">
        <v>85.7</v>
      </c>
      <c r="AZ8" s="71">
        <v>85.9</v>
      </c>
      <c r="BA8" s="71">
        <v>86</v>
      </c>
      <c r="BB8" s="71">
        <v>86</v>
      </c>
      <c r="BC8" s="71">
        <v>89.5</v>
      </c>
      <c r="BD8" s="72">
        <v>113</v>
      </c>
      <c r="BE8" s="72">
        <v>108.9</v>
      </c>
      <c r="BF8" s="72">
        <v>100.7</v>
      </c>
      <c r="BG8" s="72">
        <v>93.2</v>
      </c>
      <c r="BH8" s="72">
        <v>95.2</v>
      </c>
      <c r="BI8" s="72">
        <v>81.599999999999994</v>
      </c>
      <c r="BJ8" s="72">
        <v>84.7</v>
      </c>
      <c r="BK8" s="72">
        <v>86.8</v>
      </c>
      <c r="BL8" s="72">
        <v>90.8</v>
      </c>
      <c r="BM8" s="72">
        <v>81.900000000000006</v>
      </c>
      <c r="BN8" s="72">
        <v>59.6</v>
      </c>
      <c r="BO8" s="71">
        <v>83.7</v>
      </c>
      <c r="BP8" s="71">
        <v>84.1</v>
      </c>
      <c r="BQ8" s="71">
        <v>86.9</v>
      </c>
      <c r="BR8" s="71">
        <v>86.3</v>
      </c>
      <c r="BS8" s="71">
        <v>84.1</v>
      </c>
      <c r="BT8" s="71">
        <v>69.8</v>
      </c>
      <c r="BU8" s="71">
        <v>71.2</v>
      </c>
      <c r="BV8" s="71">
        <v>73</v>
      </c>
      <c r="BW8" s="71">
        <v>72.099999999999994</v>
      </c>
      <c r="BX8" s="71">
        <v>72.900000000000006</v>
      </c>
      <c r="BY8" s="71">
        <v>74.7</v>
      </c>
      <c r="BZ8" s="72">
        <v>33852</v>
      </c>
      <c r="CA8" s="72">
        <v>34269</v>
      </c>
      <c r="CB8" s="72">
        <v>35135</v>
      </c>
      <c r="CC8" s="72">
        <v>36177</v>
      </c>
      <c r="CD8" s="72">
        <v>36417</v>
      </c>
      <c r="CE8" s="72">
        <v>45085</v>
      </c>
      <c r="CF8" s="72">
        <v>44825</v>
      </c>
      <c r="CG8" s="72">
        <v>45494</v>
      </c>
      <c r="CH8" s="72">
        <v>47924</v>
      </c>
      <c r="CI8" s="72">
        <v>48807</v>
      </c>
      <c r="CJ8" s="71">
        <v>53621</v>
      </c>
      <c r="CK8" s="72">
        <v>10761</v>
      </c>
      <c r="CL8" s="72">
        <v>10590</v>
      </c>
      <c r="CM8" s="72">
        <v>10333</v>
      </c>
      <c r="CN8" s="72">
        <v>10469</v>
      </c>
      <c r="CO8" s="72">
        <v>10649</v>
      </c>
      <c r="CP8" s="72">
        <v>11881</v>
      </c>
      <c r="CQ8" s="72">
        <v>12023</v>
      </c>
      <c r="CR8" s="72">
        <v>12309</v>
      </c>
      <c r="CS8" s="72">
        <v>12502</v>
      </c>
      <c r="CT8" s="72">
        <v>12970</v>
      </c>
      <c r="CU8" s="71">
        <v>15586</v>
      </c>
      <c r="CV8" s="72">
        <v>75.2</v>
      </c>
      <c r="CW8" s="72">
        <v>77.900000000000006</v>
      </c>
      <c r="CX8" s="72">
        <v>68.3</v>
      </c>
      <c r="CY8" s="72">
        <v>65.7</v>
      </c>
      <c r="CZ8" s="72">
        <v>68.8</v>
      </c>
      <c r="DA8" s="72">
        <v>58.3</v>
      </c>
      <c r="DB8" s="72">
        <v>59.7</v>
      </c>
      <c r="DC8" s="72">
        <v>59</v>
      </c>
      <c r="DD8" s="72">
        <v>59.4</v>
      </c>
      <c r="DE8" s="72">
        <v>59.9</v>
      </c>
      <c r="DF8" s="72">
        <v>54.6</v>
      </c>
      <c r="DG8" s="72">
        <v>13.4</v>
      </c>
      <c r="DH8" s="72">
        <v>13</v>
      </c>
      <c r="DI8" s="72">
        <v>12.7</v>
      </c>
      <c r="DJ8" s="72">
        <v>13.4</v>
      </c>
      <c r="DK8" s="72">
        <v>12.4</v>
      </c>
      <c r="DL8" s="72">
        <v>22</v>
      </c>
      <c r="DM8" s="72">
        <v>20.9</v>
      </c>
      <c r="DN8" s="72">
        <v>20.7</v>
      </c>
      <c r="DO8" s="72">
        <v>20.6</v>
      </c>
      <c r="DP8" s="72">
        <v>20.5</v>
      </c>
      <c r="DQ8" s="72">
        <v>25</v>
      </c>
      <c r="DR8" s="71">
        <v>29.7</v>
      </c>
      <c r="DS8" s="71">
        <v>32.9</v>
      </c>
      <c r="DT8" s="71">
        <v>34.799999999999997</v>
      </c>
      <c r="DU8" s="71">
        <v>36.6</v>
      </c>
      <c r="DV8" s="71">
        <v>38.700000000000003</v>
      </c>
      <c r="DW8" s="71">
        <v>48.1</v>
      </c>
      <c r="DX8" s="71">
        <v>44.7</v>
      </c>
      <c r="DY8" s="71">
        <v>46.9</v>
      </c>
      <c r="DZ8" s="71">
        <v>48.6</v>
      </c>
      <c r="EA8" s="71">
        <v>50.8</v>
      </c>
      <c r="EB8" s="71">
        <v>53.5</v>
      </c>
      <c r="EC8" s="71">
        <v>69.400000000000006</v>
      </c>
      <c r="ED8" s="71">
        <v>76</v>
      </c>
      <c r="EE8" s="71">
        <v>78.2</v>
      </c>
      <c r="EF8" s="71">
        <v>79</v>
      </c>
      <c r="EG8" s="71">
        <v>79.599999999999994</v>
      </c>
      <c r="EH8" s="71">
        <v>66.5</v>
      </c>
      <c r="EI8" s="71">
        <v>64.2</v>
      </c>
      <c r="EJ8" s="71">
        <v>67.3</v>
      </c>
      <c r="EK8" s="71">
        <v>70.099999999999994</v>
      </c>
      <c r="EL8" s="71">
        <v>72.599999999999994</v>
      </c>
      <c r="EM8" s="71">
        <v>70</v>
      </c>
      <c r="EN8" s="72">
        <v>33492337</v>
      </c>
      <c r="EO8" s="72">
        <v>33572361</v>
      </c>
      <c r="EP8" s="72">
        <v>33332601</v>
      </c>
      <c r="EQ8" s="72">
        <v>33246784</v>
      </c>
      <c r="ER8" s="72">
        <v>33405399</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国東市</cp:lastModifiedBy>
  <cp:lastPrinted>2021-01-21T06:57:58Z</cp:lastPrinted>
  <dcterms:created xsi:type="dcterms:W3CDTF">2020-12-15T03:58:49Z</dcterms:created>
  <dcterms:modified xsi:type="dcterms:W3CDTF">2021-01-21T06:58:06Z</dcterms:modified>
  <cp:category/>
</cp:coreProperties>
</file>