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677\Desktop\経営分析表\簡易水道\"/>
    </mc:Choice>
  </mc:AlternateContent>
  <workbookProtection workbookAlgorithmName="SHA-512" workbookHashValue="D6IEX5rb4s1hxb860N1ywqy9vlBL+Kr1DPIjz6Lm1xbxej0cC8bEPifOE6gIWsIiS9GaN7+6VsLXVrSWUkkZ3g==" workbookSaltValue="cBFzleREusmUWbAL7mgQAA==" workbookSpinCount="100000" lockStructure="1"/>
  <bookViews>
    <workbookView xWindow="0" yWindow="0" windowWidth="20490" windowHeight="75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<sst xmlns="http://schemas.openxmlformats.org/spreadsheetml/2006/main" count="233" uniqueCount="119">
  <si>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</si>
  <si>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</si>
  <si>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</si>
  <si>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</si>
  <si>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</si>
  <si>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</si>
  <si>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</si>
  <si>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</si>
  <si>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</si>
  <si>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</si>
  <si>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</si>
  <si>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</si>
  <si>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</si>
  <si>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</si>
  <si>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</si>
  <si>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</si>
  <si>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</si>
  <si>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</si>
  <si>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</si>
  <si>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</si>
  <si>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</si>
  <si>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</si>
  <si>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</si>
  <si>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</si>
  <si>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</si>
  <si>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</si>
  <si>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</si>
  <si>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</si>
  <si>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</si>
  <si>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</si>
  <si>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</si>
  <si>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</si>
  <si>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</si>
  <si>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</si>
  <si>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</si>
  <si>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</si>
  <si>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</si>
  <si>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</si>
  <si>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</si>
  <si>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</si>
  <si>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</si>
  <si>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</si>
  <si>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</si>
  <si>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</si>
  <si>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</si>
  <si>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</si>
  <si>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</si>
  <si>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</si>
  <si>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</si>
  <si>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</si>
  <si>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</si>
  <si>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</si>
  <si>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</si>
  <si>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</si>
  <si>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</si>
  <si>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</si>
  <si>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</si>
  <si>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</si>
  <si>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</si>
  <si>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</si>
  <si>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</si>
  <si>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</si>
  <si>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</si>
  <si>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</si>
  <si>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</si>
  <si>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</si>
  <si>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</si>
  <si>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</si>
  <si>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</si>
  <si>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</si>
  <si>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</si>
  <si>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</si>
  <si>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</si>
  <si>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</si>
  <si>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</si>
  <si>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</si>
  <si>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</si>
  <si>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</si>
  <si>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</si>
  <si>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</si>
  <si>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</si>
  <si>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</si>
  <si>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</si>
  <si>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</si>
  <si>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</si>
  <si>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</si>
  <si>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</si>
  <si>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</si>
  <si>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</si>
  <si>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</si>
  <si>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</si>
  <si>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</si>
  <si>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</si>
  <si>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</si>
  <si>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</si>
  <si>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</si>
  <si>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</si>
  <si>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</si>
  <si>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</si>
  <si>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</si>
  <si>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</si>
  <si>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</si>
  <si>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</si>
  <si>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</si>
  <si>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</si>
  <si>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</si>
  <si>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</si>
  <si>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</si>
  <si>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</si>
  <si>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</si>
  <si>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</si>
  <si>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</si>
  <si>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</si>
  <si>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</si>
  <si>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</si>
  <si>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</si>
  <si>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当該年度に更新した管路延長の割合を表す指標です。令和２年度の上水道事業との統合に向けた管路更新工事を行っていることもあり、全国平均及び類似団体平均値を大幅に上回っています。</t>
    <phoneticPr fontId="4"/>
  </si>
  <si>
    <t>経営の健全性・効率性については、有収率を除き全国平均及び類似団体平均値と比較して、相対的には良好と分析されますが、企業債残高対給水収益比率については年々上昇しているため、更新工事等とのバランスを図りつつ抑制に取り組んていく必要があります。また、有収率については、令和２年度の上水道事業との統合に向けた管路更新工事を含め、今後も計画的な管路の更新を行うとともに、漏水調査等も併せて実施し、改善していく必要があります。</t>
    <phoneticPr fontId="4"/>
  </si>
  <si>
    <t>①『収益的収支比率』・・・給水収益や一般会計からの繰入金等の総収益で、総費用に地方債償還金を加えた額をどの程度賄えているかを表す指標です。令和元年度においては類似団体平均値を上回っていますが全国平均を下回っており、簡易水道統合に伴う打ち切り決算により前年度から大きく下落しました。簡易水道統合後、更なる経費削減等による費用抑制及び適正な水準への料金改定を早急に図る必要があります。
④『企業債残高対給水収益比率』・・・給水収益に対する企業債残高の割合であり、企業債残高の規模を表す指標です。類似団体平均値を上回っており、令和２年度の上水道事業との統合に向けた施設整備の実施の影響で、昨年度に比べ値が上昇しています。
⑤『料金回収率』・・・給水に係る費用が、どの程度給水収益で賄えているかを表した指標です。全国平均及び類似団体平均値を上回っていますが、給水原価が供給単価より高い状態にあり、更なる経費削減や有収率の向上、料金改定を含め早急に検討・対応する必要があります。
⑥『給水原価』・・・有収水量１㎥あたりについて、どれだけの費用がかかっているかを表す指標です。全国平均及び類似団体平均値を下回っていますが、依然として高い数値であるため、更なる経費削減や有収率の向上等を早急に図る必要があります。
⑦『施設利用率』・・・一日配水能力に対する一日平均配水量の割合であり、施設の利用状況や適正規模を判断する指標です。全国平均及び類似団体平均値を若干上回っており、適正に施設処理能力を生かせています。
⑧『有収率』・・・浄水場等からの配水量のうち、水道料金の徴収対象となった水量の割合であり、施設の稼働がどの程度収益につながっているかを判断する指標です。数値については徐々に改善されているものの、全国平均及び類似団体平均値と比べ、依然として低い数値であるため、今後も計画的な管路の更新や漏水調査等の実施により、有収率の向上に努める必要があります。</t>
    <rPh sb="69" eb="71">
      <t>レイワ</t>
    </rPh>
    <rPh sb="71" eb="73">
      <t>ガンネン</t>
    </rPh>
    <rPh sb="73" eb="74">
      <t>ド</t>
    </rPh>
    <rPh sb="95" eb="97">
      <t>ゼンコク</t>
    </rPh>
    <rPh sb="97" eb="99">
      <t>ヘイキン</t>
    </rPh>
    <rPh sb="100" eb="102">
      <t>シタマワ</t>
    </rPh>
    <rPh sb="107" eb="109">
      <t>カンイ</t>
    </rPh>
    <rPh sb="109" eb="111">
      <t>スイドウ</t>
    </rPh>
    <rPh sb="111" eb="113">
      <t>トウゴウ</t>
    </rPh>
    <rPh sb="114" eb="115">
      <t>トモナ</t>
    </rPh>
    <rPh sb="116" eb="117">
      <t>ウ</t>
    </rPh>
    <rPh sb="118" eb="119">
      <t>キ</t>
    </rPh>
    <rPh sb="120" eb="122">
      <t>ケッサン</t>
    </rPh>
    <rPh sb="125" eb="128">
      <t>ゼンネンド</t>
    </rPh>
    <rPh sb="130" eb="131">
      <t>オオ</t>
    </rPh>
    <rPh sb="133" eb="135">
      <t>ゲラク</t>
    </rPh>
    <rPh sb="140" eb="142">
      <t>カンイ</t>
    </rPh>
    <rPh sb="142" eb="144">
      <t>スイドウ</t>
    </rPh>
    <rPh sb="144" eb="146">
      <t>トウゴウ</t>
    </rPh>
    <rPh sb="146" eb="147">
      <t>ゴ</t>
    </rPh>
    <rPh sb="725" eb="727">
      <t>スウチ</t>
    </rPh>
    <rPh sb="732" eb="734">
      <t>ジョジョ</t>
    </rPh>
    <rPh sb="735" eb="73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</si>
</sst>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0.78</c:v>
                </c:pt>
                <c:pt idx="1">
                  <c:v>2.33</c:v>
                </c:pt>
                <c:pt idx="2">
                  <c:v>3.42</c:v>
                </c:pt>
                <c:pt idx="3">
                  <c:v>2.04</c:v>
                </c:pt>
                <c:pt idx="4">
                  <c:v>1.92</c:v>
                </c:pt>
              </c:numCache>
            </c:numRef>
          </c:val>
          <c:extLst>
            <c:ext xmlns:c16="http://schemas.microsoft.com/office/drawing/2014/chart" uri="{C3380CC4-5D6E-409C-BE32-E72D297353CC}">
              <c16:uniqueId val="{00000000-2E6F-4DE7-9CDF-08A082C1053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2E6F-4DE7-9CDF-08A082C1053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84.7</c:v>
                </c:pt>
                <c:pt idx="1">
                  <c:v>62.51</c:v>
                </c:pt>
                <c:pt idx="2">
                  <c:v>61.62</c:v>
                </c:pt>
                <c:pt idx="3">
                  <c:v>58.17</c:v>
                </c:pt>
                <c:pt idx="4">
                  <c:v>55.09</c:v>
                </c:pt>
              </c:numCache>
            </c:numRef>
          </c:val>
          <c:extLst>
            <c:ext xmlns:c16="http://schemas.microsoft.com/office/drawing/2014/chart" uri="{C3380CC4-5D6E-409C-BE32-E72D297353CC}">
              <c16:uniqueId val="{00000000-BDA3-473A-BEA7-A7A8DBD4235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BDA3-473A-BEA7-A7A8DBD4235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65.33</c:v>
                </c:pt>
                <c:pt idx="1">
                  <c:v>64.150000000000006</c:v>
                </c:pt>
                <c:pt idx="2">
                  <c:v>63.89</c:v>
                </c:pt>
                <c:pt idx="3">
                  <c:v>64.77</c:v>
                </c:pt>
                <c:pt idx="4">
                  <c:v>65.739999999999995</c:v>
                </c:pt>
              </c:numCache>
            </c:numRef>
          </c:val>
          <c:extLst>
            <c:ext xmlns:c16="http://schemas.microsoft.com/office/drawing/2014/chart" uri="{C3380CC4-5D6E-409C-BE32-E72D297353CC}">
              <c16:uniqueId val="{00000000-76C5-4B07-BA4E-CB430BEFFDE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76C5-4B07-BA4E-CB430BEFFDE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108.58</c:v>
                </c:pt>
                <c:pt idx="1">
                  <c:v>87.36</c:v>
                </c:pt>
                <c:pt idx="2">
                  <c:v>92.45</c:v>
                </c:pt>
                <c:pt idx="3">
                  <c:v>88</c:v>
                </c:pt>
                <c:pt idx="4">
                  <c:v>75.709999999999994</c:v>
                </c:pt>
              </c:numCache>
            </c:numRef>
          </c:val>
          <c:extLst>
            <c:ext xmlns:c16="http://schemas.microsoft.com/office/drawing/2014/chart" uri="{C3380CC4-5D6E-409C-BE32-E72D297353CC}">
              <c16:uniqueId val="{00000000-BD49-4528-B626-F1891D0DA3F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BD49-4528-B626-F1891D0DA3F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71-497A-B608-5E79FF254D4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71-497A-B608-5E79FF254D4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CC-4EC9-A6B9-55E3532133F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CC-4EC9-A6B9-55E3532133F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6B-443B-B635-E94110BC0A7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6B-443B-B635-E94110BC0A7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7A-4E09-8E78-0564DD20ABC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7A-4E09-8E78-0564DD20ABC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897.82</c:v>
                </c:pt>
                <c:pt idx="1">
                  <c:v>1003.45</c:v>
                </c:pt>
                <c:pt idx="2">
                  <c:v>1209.27</c:v>
                </c:pt>
                <c:pt idx="3">
                  <c:v>1387.95</c:v>
                </c:pt>
                <c:pt idx="4">
                  <c:v>1871.36</c:v>
                </c:pt>
              </c:numCache>
            </c:numRef>
          </c:val>
          <c:extLst>
            <c:ext xmlns:c16="http://schemas.microsoft.com/office/drawing/2014/chart" uri="{C3380CC4-5D6E-409C-BE32-E72D297353CC}">
              <c16:uniqueId val="{00000000-5A82-465F-92E3-C1972E0E654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5A82-465F-92E3-C1972E0E654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86.71</c:v>
                </c:pt>
                <c:pt idx="1">
                  <c:v>73.63</c:v>
                </c:pt>
                <c:pt idx="2">
                  <c:v>80.28</c:v>
                </c:pt>
                <c:pt idx="3">
                  <c:v>71.48</c:v>
                </c:pt>
                <c:pt idx="4">
                  <c:v>61.21</c:v>
                </c:pt>
              </c:numCache>
            </c:numRef>
          </c:val>
          <c:extLst>
            <c:ext xmlns:c16="http://schemas.microsoft.com/office/drawing/2014/chart" uri="{C3380CC4-5D6E-409C-BE32-E72D297353CC}">
              <c16:uniqueId val="{00000000-4737-4A0E-9CDC-DA3AE7D53ED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4737-4A0E-9CDC-DA3AE7D53ED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193.52</c:v>
                </c:pt>
                <c:pt idx="1">
                  <c:v>230.51</c:v>
                </c:pt>
                <c:pt idx="2">
                  <c:v>212.8</c:v>
                </c:pt>
                <c:pt idx="3">
                  <c:v>233.97</c:v>
                </c:pt>
                <c:pt idx="4">
                  <c:v>232.85</c:v>
                </c:pt>
              </c:numCache>
            </c:numRef>
          </c:val>
          <c:extLst>
            <c:ext xmlns:c16="http://schemas.microsoft.com/office/drawing/2014/chart" uri="{C3380CC4-5D6E-409C-BE32-E72D297353CC}">
              <c16:uniqueId val="{00000000-6647-48FE-8E34-07C77AA17EC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6647-48FE-8E34-07C77AA17EC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由布市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34356</v>
      </c>
      <c r="AM8" s="51"/>
      <c r="AN8" s="51"/>
      <c r="AO8" s="51"/>
      <c r="AP8" s="51"/>
      <c r="AQ8" s="51"/>
      <c r="AR8" s="51"/>
      <c r="AS8" s="51"/>
      <c r="AT8" s="47">
        <f>データ!$S$6</f>
        <v>319.32</v>
      </c>
      <c r="AU8" s="47"/>
      <c r="AV8" s="47"/>
      <c r="AW8" s="47"/>
      <c r="AX8" s="47"/>
      <c r="AY8" s="47"/>
      <c r="AZ8" s="47"/>
      <c r="BA8" s="47"/>
      <c r="BB8" s="47">
        <f>データ!$T$6</f>
        <v>107.59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19</v>
      </c>
      <c r="Q10" s="47"/>
      <c r="R10" s="47"/>
      <c r="S10" s="47"/>
      <c r="T10" s="47"/>
      <c r="U10" s="47"/>
      <c r="V10" s="47"/>
      <c r="W10" s="51">
        <f>データ!$Q$6</f>
        <v>3030</v>
      </c>
      <c r="X10" s="51"/>
      <c r="Y10" s="51"/>
      <c r="Z10" s="51"/>
      <c r="AA10" s="51"/>
      <c r="AB10" s="51"/>
      <c r="AC10" s="51"/>
      <c r="AD10" s="2"/>
      <c r="AE10" s="2"/>
      <c r="AF10" s="2"/>
      <c r="AG10" s="2"/>
      <c r="AH10" s="2"/>
      <c r="AI10" s="2"/>
      <c r="AJ10" s="2"/>
      <c r="AK10" s="2"/>
      <c r="AL10" s="51">
        <f>データ!$U$6</f>
        <v>6501</v>
      </c>
      <c r="AM10" s="51"/>
      <c r="AN10" s="51"/>
      <c r="AO10" s="51"/>
      <c r="AP10" s="51"/>
      <c r="AQ10" s="51"/>
      <c r="AR10" s="51"/>
      <c r="AS10" s="51"/>
      <c r="AT10" s="47">
        <f>データ!$V$6</f>
        <v>37.299999999999997</v>
      </c>
      <c r="AU10" s="47"/>
      <c r="AV10" s="47"/>
      <c r="AW10" s="47"/>
      <c r="AX10" s="47"/>
      <c r="AY10" s="47"/>
      <c r="AZ10" s="47"/>
      <c r="BA10" s="47"/>
      <c r="BB10" s="47">
        <f>データ!$W$6</f>
        <v>174.29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43</v>
      </c>
      <c r="O85" s="27" t="str">
        <f>データ!EN6</f>
        <v>【0.56】</v>
      </c>
    </row>
  </sheetData>
  <sheetProtection algorithmName="SHA-512" hashValue="WRzl4mKs7VCNbdaHU7eNZtETJMGF3YWGUv0CanCLso5XmRdbE+PbQxxfXZ+tlmZovSIbmt51gAOLm/2bJaZCxw==" saltValue="1iiAodzNulvSQim8Y36M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3" t="s">
        <v>53</v>
      </c>
      <c r="I3" s="84"/>
      <c r="J3" s="84"/>
      <c r="K3" s="84"/>
      <c r="L3" s="84"/>
      <c r="M3" s="84"/>
      <c r="N3" s="84"/>
      <c r="O3" s="84"/>
      <c r="P3" s="84"/>
      <c r="Q3" s="84"/>
      <c r="R3" s="84"/>
      <c r="S3" s="84"/>
      <c r="T3" s="84"/>
      <c r="U3" s="84"/>
      <c r="V3" s="84"/>
      <c r="W3" s="85"/>
      <c r="X3" s="89"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55</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56</v>
      </c>
      <c r="B4" s="31"/>
      <c r="C4" s="31"/>
      <c r="D4" s="31"/>
      <c r="E4" s="31"/>
      <c r="F4" s="31"/>
      <c r="G4" s="31"/>
      <c r="H4" s="86"/>
      <c r="I4" s="87"/>
      <c r="J4" s="87"/>
      <c r="K4" s="87"/>
      <c r="L4" s="87"/>
      <c r="M4" s="87"/>
      <c r="N4" s="87"/>
      <c r="O4" s="87"/>
      <c r="P4" s="87"/>
      <c r="Q4" s="87"/>
      <c r="R4" s="87"/>
      <c r="S4" s="87"/>
      <c r="T4" s="87"/>
      <c r="U4" s="87"/>
      <c r="V4" s="87"/>
      <c r="W4" s="88"/>
      <c r="X4" s="82" t="s">
        <v>57</v>
      </c>
      <c r="Y4" s="82"/>
      <c r="Z4" s="82"/>
      <c r="AA4" s="82"/>
      <c r="AB4" s="82"/>
      <c r="AC4" s="82"/>
      <c r="AD4" s="82"/>
      <c r="AE4" s="82"/>
      <c r="AF4" s="82"/>
      <c r="AG4" s="82"/>
      <c r="AH4" s="82"/>
      <c r="AI4" s="82" t="s">
        <v>58</v>
      </c>
      <c r="AJ4" s="82"/>
      <c r="AK4" s="82"/>
      <c r="AL4" s="82"/>
      <c r="AM4" s="82"/>
      <c r="AN4" s="82"/>
      <c r="AO4" s="82"/>
      <c r="AP4" s="82"/>
      <c r="AQ4" s="82"/>
      <c r="AR4" s="82"/>
      <c r="AS4" s="82"/>
      <c r="AT4" s="82" t="s">
        <v>59</v>
      </c>
      <c r="AU4" s="82"/>
      <c r="AV4" s="82"/>
      <c r="AW4" s="82"/>
      <c r="AX4" s="82"/>
      <c r="AY4" s="82"/>
      <c r="AZ4" s="82"/>
      <c r="BA4" s="82"/>
      <c r="BB4" s="82"/>
      <c r="BC4" s="82"/>
      <c r="BD4" s="82"/>
      <c r="BE4" s="82" t="s">
        <v>60</v>
      </c>
      <c r="BF4" s="82"/>
      <c r="BG4" s="82"/>
      <c r="BH4" s="82"/>
      <c r="BI4" s="82"/>
      <c r="BJ4" s="82"/>
      <c r="BK4" s="82"/>
      <c r="BL4" s="82"/>
      <c r="BM4" s="82"/>
      <c r="BN4" s="82"/>
      <c r="BO4" s="82"/>
      <c r="BP4" s="82" t="s">
        <v>61</v>
      </c>
      <c r="BQ4" s="82"/>
      <c r="BR4" s="82"/>
      <c r="BS4" s="82"/>
      <c r="BT4" s="82"/>
      <c r="BU4" s="82"/>
      <c r="BV4" s="82"/>
      <c r="BW4" s="82"/>
      <c r="BX4" s="82"/>
      <c r="BY4" s="82"/>
      <c r="BZ4" s="82"/>
      <c r="CA4" s="82" t="s">
        <v>62</v>
      </c>
      <c r="CB4" s="82"/>
      <c r="CC4" s="82"/>
      <c r="CD4" s="82"/>
      <c r="CE4" s="82"/>
      <c r="CF4" s="82"/>
      <c r="CG4" s="82"/>
      <c r="CH4" s="82"/>
      <c r="CI4" s="82"/>
      <c r="CJ4" s="82"/>
      <c r="CK4" s="82"/>
      <c r="CL4" s="82" t="s">
        <v>63</v>
      </c>
      <c r="CM4" s="82"/>
      <c r="CN4" s="82"/>
      <c r="CO4" s="82"/>
      <c r="CP4" s="82"/>
      <c r="CQ4" s="82"/>
      <c r="CR4" s="82"/>
      <c r="CS4" s="82"/>
      <c r="CT4" s="82"/>
      <c r="CU4" s="82"/>
      <c r="CV4" s="82"/>
      <c r="CW4" s="82" t="s">
        <v>64</v>
      </c>
      <c r="CX4" s="82"/>
      <c r="CY4" s="82"/>
      <c r="CZ4" s="82"/>
      <c r="DA4" s="82"/>
      <c r="DB4" s="82"/>
      <c r="DC4" s="82"/>
      <c r="DD4" s="82"/>
      <c r="DE4" s="82"/>
      <c r="DF4" s="82"/>
      <c r="DG4" s="82"/>
      <c r="DH4" s="82" t="s">
        <v>65</v>
      </c>
      <c r="DI4" s="82"/>
      <c r="DJ4" s="82"/>
      <c r="DK4" s="82"/>
      <c r="DL4" s="82"/>
      <c r="DM4" s="82"/>
      <c r="DN4" s="82"/>
      <c r="DO4" s="82"/>
      <c r="DP4" s="82"/>
      <c r="DQ4" s="82"/>
      <c r="DR4" s="82"/>
      <c r="DS4" s="82" t="s">
        <v>66</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442135</v>
      </c>
      <c r="D6" s="34">
        <f t="shared" si="3"/>
        <v>47</v>
      </c>
      <c r="E6" s="34">
        <f t="shared" si="3"/>
        <v>1</v>
      </c>
      <c r="F6" s="34">
        <f t="shared" si="3"/>
        <v>0</v>
      </c>
      <c r="G6" s="34">
        <f t="shared" si="3"/>
        <v>0</v>
      </c>
      <c r="H6" s="34" t="str">
        <f t="shared" si="3"/>
        <v>大分県　由布市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19</v>
      </c>
      <c r="Q6" s="35">
        <f t="shared" si="3"/>
        <v>3030</v>
      </c>
      <c r="R6" s="35">
        <f t="shared" si="3"/>
        <v>34356</v>
      </c>
      <c r="S6" s="35">
        <f t="shared" si="3"/>
        <v>319.32</v>
      </c>
      <c r="T6" s="35">
        <f t="shared" si="3"/>
        <v>107.59</v>
      </c>
      <c r="U6" s="35">
        <f t="shared" si="3"/>
        <v>6501</v>
      </c>
      <c r="V6" s="35">
        <f t="shared" si="3"/>
        <v>37.299999999999997</v>
      </c>
      <c r="W6" s="35">
        <f t="shared" si="3"/>
        <v>174.29</v>
      </c>
      <c r="X6" s="36">
        <f>IF(X7="",NA(),X7)</f>
        <v>108.58</v>
      </c>
      <c r="Y6" s="36">
        <f t="shared" ref="Y6:AG6" si="4">IF(Y7="",NA(),Y7)</f>
        <v>87.36</v>
      </c>
      <c r="Z6" s="36">
        <f t="shared" si="4"/>
        <v>92.45</v>
      </c>
      <c r="AA6" s="36">
        <f t="shared" si="4"/>
        <v>88</v>
      </c>
      <c r="AB6" s="36">
        <f t="shared" si="4"/>
        <v>75.709999999999994</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897.82</v>
      </c>
      <c r="BF6" s="36">
        <f t="shared" ref="BF6:BN6" si="7">IF(BF7="",NA(),BF7)</f>
        <v>1003.45</v>
      </c>
      <c r="BG6" s="36">
        <f t="shared" si="7"/>
        <v>1209.27</v>
      </c>
      <c r="BH6" s="36">
        <f t="shared" si="7"/>
        <v>1387.95</v>
      </c>
      <c r="BI6" s="36">
        <f t="shared" si="7"/>
        <v>1871.36</v>
      </c>
      <c r="BJ6" s="36">
        <f t="shared" si="7"/>
        <v>1280.18</v>
      </c>
      <c r="BK6" s="36">
        <f t="shared" si="7"/>
        <v>1346.23</v>
      </c>
      <c r="BL6" s="36">
        <f t="shared" si="7"/>
        <v>1295.06</v>
      </c>
      <c r="BM6" s="36">
        <f t="shared" si="7"/>
        <v>1168.7</v>
      </c>
      <c r="BN6" s="36">
        <f t="shared" si="7"/>
        <v>1245.46</v>
      </c>
      <c r="BO6" s="35" t="str">
        <f>IF(BO7="","",IF(BO7="-","【-】","【"&amp;SUBSTITUTE(TEXT(BO7,"#,##0.00"),"-","△")&amp;"】"))</f>
        <v>【1,084.05】</v>
      </c>
      <c r="BP6" s="36">
        <f>IF(BP7="",NA(),BP7)</f>
        <v>86.71</v>
      </c>
      <c r="BQ6" s="36">
        <f t="shared" ref="BQ6:BY6" si="8">IF(BQ7="",NA(),BQ7)</f>
        <v>73.63</v>
      </c>
      <c r="BR6" s="36">
        <f t="shared" si="8"/>
        <v>80.28</v>
      </c>
      <c r="BS6" s="36">
        <f t="shared" si="8"/>
        <v>71.48</v>
      </c>
      <c r="BT6" s="36">
        <f t="shared" si="8"/>
        <v>61.21</v>
      </c>
      <c r="BU6" s="36">
        <f t="shared" si="8"/>
        <v>53.62</v>
      </c>
      <c r="BV6" s="36">
        <f t="shared" si="8"/>
        <v>53.41</v>
      </c>
      <c r="BW6" s="36">
        <f t="shared" si="8"/>
        <v>53.29</v>
      </c>
      <c r="BX6" s="36">
        <f t="shared" si="8"/>
        <v>53.59</v>
      </c>
      <c r="BY6" s="36">
        <f t="shared" si="8"/>
        <v>51.08</v>
      </c>
      <c r="BZ6" s="35" t="str">
        <f>IF(BZ7="","",IF(BZ7="-","【-】","【"&amp;SUBSTITUTE(TEXT(BZ7,"#,##0.00"),"-","△")&amp;"】"))</f>
        <v>【53.46】</v>
      </c>
      <c r="CA6" s="36">
        <f>IF(CA7="",NA(),CA7)</f>
        <v>193.52</v>
      </c>
      <c r="CB6" s="36">
        <f t="shared" ref="CB6:CJ6" si="9">IF(CB7="",NA(),CB7)</f>
        <v>230.51</v>
      </c>
      <c r="CC6" s="36">
        <f t="shared" si="9"/>
        <v>212.8</v>
      </c>
      <c r="CD6" s="36">
        <f t="shared" si="9"/>
        <v>233.97</v>
      </c>
      <c r="CE6" s="36">
        <f t="shared" si="9"/>
        <v>232.85</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84.7</v>
      </c>
      <c r="CM6" s="36">
        <f t="shared" ref="CM6:CU6" si="10">IF(CM7="",NA(),CM7)</f>
        <v>62.51</v>
      </c>
      <c r="CN6" s="36">
        <f t="shared" si="10"/>
        <v>61.62</v>
      </c>
      <c r="CO6" s="36">
        <f t="shared" si="10"/>
        <v>58.17</v>
      </c>
      <c r="CP6" s="36">
        <f t="shared" si="10"/>
        <v>55.09</v>
      </c>
      <c r="CQ6" s="36">
        <f t="shared" si="10"/>
        <v>58.1</v>
      </c>
      <c r="CR6" s="36">
        <f t="shared" si="10"/>
        <v>56.19</v>
      </c>
      <c r="CS6" s="36">
        <f t="shared" si="10"/>
        <v>56.65</v>
      </c>
      <c r="CT6" s="36">
        <f t="shared" si="10"/>
        <v>56.41</v>
      </c>
      <c r="CU6" s="36">
        <f t="shared" si="10"/>
        <v>54.9</v>
      </c>
      <c r="CV6" s="35" t="str">
        <f>IF(CV7="","",IF(CV7="-","【-】","【"&amp;SUBSTITUTE(TEXT(CV7,"#,##0.00"),"-","△")&amp;"】"))</f>
        <v>【54.90】</v>
      </c>
      <c r="CW6" s="36">
        <f>IF(CW7="",NA(),CW7)</f>
        <v>65.33</v>
      </c>
      <c r="CX6" s="36">
        <f t="shared" ref="CX6:DF6" si="11">IF(CX7="",NA(),CX7)</f>
        <v>64.150000000000006</v>
      </c>
      <c r="CY6" s="36">
        <f t="shared" si="11"/>
        <v>63.89</v>
      </c>
      <c r="CZ6" s="36">
        <f t="shared" si="11"/>
        <v>64.77</v>
      </c>
      <c r="DA6" s="36">
        <f t="shared" si="11"/>
        <v>65.739999999999995</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0.78</v>
      </c>
      <c r="EE6" s="36">
        <f t="shared" ref="EE6:EM6" si="14">IF(EE7="",NA(),EE7)</f>
        <v>2.33</v>
      </c>
      <c r="EF6" s="36">
        <f t="shared" si="14"/>
        <v>3.42</v>
      </c>
      <c r="EG6" s="36">
        <f t="shared" si="14"/>
        <v>2.04</v>
      </c>
      <c r="EH6" s="36">
        <f t="shared" si="14"/>
        <v>1.92</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442135</v>
      </c>
      <c r="D7" s="38">
        <v>47</v>
      </c>
      <c r="E7" s="38">
        <v>1</v>
      </c>
      <c r="F7" s="38">
        <v>0</v>
      </c>
      <c r="G7" s="38">
        <v>0</v>
      </c>
      <c r="H7" s="38" t="s">
        <v>97</v>
      </c>
      <c r="I7" s="38" t="s">
        <v>98</v>
      </c>
      <c r="J7" s="38" t="s">
        <v>99</v>
      </c>
      <c r="K7" s="38" t="s">
        <v>100</v>
      </c>
      <c r="L7" s="38" t="s">
        <v>101</v>
      </c>
      <c r="M7" s="38" t="s">
        <v>102</v>
      </c>
      <c r="N7" s="39" t="s">
        <v>103</v>
      </c>
      <c r="O7" s="39" t="s">
        <v>104</v>
      </c>
      <c r="P7" s="39">
        <v>19</v>
      </c>
      <c r="Q7" s="39">
        <v>3030</v>
      </c>
      <c r="R7" s="39">
        <v>34356</v>
      </c>
      <c r="S7" s="39">
        <v>319.32</v>
      </c>
      <c r="T7" s="39">
        <v>107.59</v>
      </c>
      <c r="U7" s="39">
        <v>6501</v>
      </c>
      <c r="V7" s="39">
        <v>37.299999999999997</v>
      </c>
      <c r="W7" s="39">
        <v>174.29</v>
      </c>
      <c r="X7" s="39">
        <v>108.58</v>
      </c>
      <c r="Y7" s="39">
        <v>87.36</v>
      </c>
      <c r="Z7" s="39">
        <v>92.45</v>
      </c>
      <c r="AA7" s="39">
        <v>88</v>
      </c>
      <c r="AB7" s="39">
        <v>75.709999999999994</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897.82</v>
      </c>
      <c r="BF7" s="39">
        <v>1003.45</v>
      </c>
      <c r="BG7" s="39">
        <v>1209.27</v>
      </c>
      <c r="BH7" s="39">
        <v>1387.95</v>
      </c>
      <c r="BI7" s="39">
        <v>1871.36</v>
      </c>
      <c r="BJ7" s="39">
        <v>1280.18</v>
      </c>
      <c r="BK7" s="39">
        <v>1346.23</v>
      </c>
      <c r="BL7" s="39">
        <v>1295.06</v>
      </c>
      <c r="BM7" s="39">
        <v>1168.7</v>
      </c>
      <c r="BN7" s="39">
        <v>1245.46</v>
      </c>
      <c r="BO7" s="39">
        <v>1084.05</v>
      </c>
      <c r="BP7" s="39">
        <v>86.71</v>
      </c>
      <c r="BQ7" s="39">
        <v>73.63</v>
      </c>
      <c r="BR7" s="39">
        <v>80.28</v>
      </c>
      <c r="BS7" s="39">
        <v>71.48</v>
      </c>
      <c r="BT7" s="39">
        <v>61.21</v>
      </c>
      <c r="BU7" s="39">
        <v>53.62</v>
      </c>
      <c r="BV7" s="39">
        <v>53.41</v>
      </c>
      <c r="BW7" s="39">
        <v>53.29</v>
      </c>
      <c r="BX7" s="39">
        <v>53.59</v>
      </c>
      <c r="BY7" s="39">
        <v>51.08</v>
      </c>
      <c r="BZ7" s="39">
        <v>53.46</v>
      </c>
      <c r="CA7" s="39">
        <v>193.52</v>
      </c>
      <c r="CB7" s="39">
        <v>230.51</v>
      </c>
      <c r="CC7" s="39">
        <v>212.8</v>
      </c>
      <c r="CD7" s="39">
        <v>233.97</v>
      </c>
      <c r="CE7" s="39">
        <v>232.85</v>
      </c>
      <c r="CF7" s="39">
        <v>287.7</v>
      </c>
      <c r="CG7" s="39">
        <v>277.39999999999998</v>
      </c>
      <c r="CH7" s="39">
        <v>259.02</v>
      </c>
      <c r="CI7" s="39">
        <v>259.79000000000002</v>
      </c>
      <c r="CJ7" s="39">
        <v>262.13</v>
      </c>
      <c r="CK7" s="39">
        <v>300.47000000000003</v>
      </c>
      <c r="CL7" s="39">
        <v>84.7</v>
      </c>
      <c r="CM7" s="39">
        <v>62.51</v>
      </c>
      <c r="CN7" s="39">
        <v>61.62</v>
      </c>
      <c r="CO7" s="39">
        <v>58.17</v>
      </c>
      <c r="CP7" s="39">
        <v>55.09</v>
      </c>
      <c r="CQ7" s="39">
        <v>58.1</v>
      </c>
      <c r="CR7" s="39">
        <v>56.19</v>
      </c>
      <c r="CS7" s="39">
        <v>56.65</v>
      </c>
      <c r="CT7" s="39">
        <v>56.41</v>
      </c>
      <c r="CU7" s="39">
        <v>54.9</v>
      </c>
      <c r="CV7" s="39">
        <v>54.9</v>
      </c>
      <c r="CW7" s="39">
        <v>65.33</v>
      </c>
      <c r="CX7" s="39">
        <v>64.150000000000006</v>
      </c>
      <c r="CY7" s="39">
        <v>63.89</v>
      </c>
      <c r="CZ7" s="39">
        <v>64.77</v>
      </c>
      <c r="DA7" s="39">
        <v>65.739999999999995</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0.78</v>
      </c>
      <c r="EE7" s="39">
        <v>2.33</v>
      </c>
      <c r="EF7" s="39">
        <v>3.42</v>
      </c>
      <c r="EG7" s="39">
        <v>2.04</v>
      </c>
      <c r="EH7" s="39">
        <v>1.92</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2021-02-03T02:39:40Z</cp:lastPrinted>
  <dcterms:created xsi:type="dcterms:W3CDTF">2020-12-04T02:22:58Z</dcterms:created>
  <dcterms:modified xsi:type="dcterms:W3CDTF">2021-02-03T02:39:44Z</dcterms:modified>
  <cp:category/>
</cp:coreProperties>
</file>