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9FJX9Ec+6VZ+guObcfO8I4kww/cOL1P/1OjYmTU+wLW0+YKWXAaXHamS307yTfetDKlQJYzvfFU21r4+9UwIhQ==" workbookSaltValue="xMXTh9LqNtdeFftdf5N8wA=="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<sst xmlns="http://schemas.openxmlformats.org/spreadsheetml/2006/main" xmlns:r="http://schemas.openxmlformats.org/officeDocument/2006/relationships" count="116" uniqueCount="116">
  <si>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⑤経費回収率(％)</t>
  </si>
  <si>
    <t>類似団体区分</t>
    <rPh sb="4" eb="6">
      <t>クブン</t>
    </rPh>
    <phoneticPr fontId="2"/>
  </si>
  <si>
    <r>
      <t>1か月20ｍ</t>
    </r>
    <r>
      <rPr>
        <b/>
        <vertAlign val="superscript"/>
        <sz val="12"/>
        <color theme="1"/>
        <rFont val="ＭＳ ゴシック"/>
      </rPr>
      <t>3</t>
    </r>
    <r>
      <rPr>
        <b/>
        <sz val="11"/>
        <color theme="1"/>
        <rFont val="ＭＳ ゴシック"/>
      </rPr>
      <t>当たり家庭料金(円)</t>
    </r>
  </si>
  <si>
    <t>資金不足比率(％)</t>
  </si>
  <si>
    <t>経営比較分析表（令和元年度決算）</t>
    <rPh sb="8" eb="10">
      <t>レイワ</t>
    </rPh>
    <rPh sb="10" eb="12">
      <t>ガンネン</t>
    </rPh>
    <phoneticPr fontId="2"/>
  </si>
  <si>
    <t>事業CD</t>
    <rPh sb="0" eb="2">
      <t>ジギョウ</t>
    </rPh>
    <phoneticPr fontId="2"/>
  </si>
  <si>
    <t>業種CD</t>
    <rPh sb="0" eb="2">
      <t>ギョウシュ</t>
    </rPh>
    <phoneticPr fontId="2"/>
  </si>
  <si>
    <t>管理者の情報</t>
    <rPh sb="0" eb="3">
      <t>カンリシャ</t>
    </rPh>
    <rPh sb="4" eb="6">
      <t>ジョウホウ</t>
    </rPh>
    <phoneticPr fontId="2"/>
  </si>
  <si>
    <t>事業名</t>
  </si>
  <si>
    <t>業務名</t>
    <rPh sb="2" eb="3">
      <t>メイ</t>
    </rPh>
    <phoneticPr fontId="2"/>
  </si>
  <si>
    <t>1⑤</t>
  </si>
  <si>
    <t>全体総括</t>
    <rPh sb="0" eb="2">
      <t>ゼンタイ</t>
    </rPh>
    <rPh sb="2" eb="4">
      <t>ソウカツ</t>
    </rPh>
    <phoneticPr fontId="2"/>
  </si>
  <si>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</si>
  <si>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</si>
  <si>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</si>
  <si>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2"/>
  </si>
  <si>
    <t>人口（人）</t>
    <rPh sb="0" eb="2">
      <t>ジンコウ</t>
    </rPh>
    <rPh sb="3" eb="4">
      <t>ヒト</t>
    </rPh>
    <phoneticPr fontId="2"/>
  </si>
  <si>
    <r>
      <t>人口密度(人/km</t>
    </r>
    <r>
      <rPr>
        <b/>
        <vertAlign val="superscript"/>
        <sz val="11"/>
        <color theme="1"/>
        <rFont val="ＭＳ ゴシック"/>
      </rPr>
      <t>2</t>
    </r>
    <r>
      <rPr>
        <b/>
        <sz val="11"/>
        <color theme="1"/>
        <rFont val="ＭＳ ゴシック"/>
      </rPr>
      <t>)</t>
    </r>
  </si>
  <si>
    <t>グラフ凡例</t>
    <rPh sb="3" eb="5">
      <t>ハンレイ</t>
    </rPh>
    <phoneticPr fontId="2"/>
  </si>
  <si>
    <t>大項目</t>
    <rPh sb="0" eb="3">
      <t>ダイコウモク</t>
    </rPh>
    <phoneticPr fontId="2"/>
  </si>
  <si>
    <t>当該団体値（当該値）</t>
    <rPh sb="2" eb="4">
      <t>ダンタイ</t>
    </rPh>
    <phoneticPr fontId="2"/>
  </si>
  <si>
    <t>自己資本構成比率(％)</t>
  </si>
  <si>
    <t>普及率(％)</t>
  </si>
  <si>
    <t>①収益的収支比率(％)</t>
    <rPh sb="1" eb="4">
      <t>シュウエキテキ</t>
    </rPh>
    <phoneticPr fontId="2"/>
  </si>
  <si>
    <t>施設CD</t>
    <rPh sb="0" eb="2">
      <t>シセツ</t>
    </rPh>
    <phoneticPr fontId="2"/>
  </si>
  <si>
    <t>有収率(％)</t>
    <rPh sb="0" eb="1">
      <t>ユウ</t>
    </rPh>
    <rPh sb="1" eb="3">
      <t>シュウリツ</t>
    </rPh>
    <phoneticPr fontId="2"/>
  </si>
  <si>
    <t>③流動比率(％)</t>
    <rPh sb="1" eb="3">
      <t>リュウドウ</t>
    </rPh>
    <rPh sb="3" eb="5">
      <t>ヒリツ</t>
    </rPh>
    <phoneticPr fontId="2"/>
  </si>
  <si>
    <t>1. 経営の健全性・効率性</t>
  </si>
  <si>
    <t>処理区域内人口(人)</t>
    <rPh sb="0" eb="2">
      <t>ショリ</t>
    </rPh>
    <rPh sb="2" eb="5">
      <t>クイキナイ</t>
    </rPh>
    <phoneticPr fontId="2"/>
  </si>
  <si>
    <r>
      <t>処理区域面積(km</t>
    </r>
    <r>
      <rPr>
        <b/>
        <vertAlign val="superscript"/>
        <sz val="11"/>
        <color theme="1"/>
        <rFont val="ＭＳ ゴシック"/>
      </rPr>
      <t>2</t>
    </r>
    <r>
      <rPr>
        <b/>
        <sz val="11"/>
        <color theme="1"/>
        <rFont val="ＭＳ ゴシック"/>
      </rPr>
      <t>)</t>
    </r>
    <rPh sb="0" eb="2">
      <t>ショリ</t>
    </rPh>
    <rPh sb="2" eb="4">
      <t>クイキ</t>
    </rPh>
    <phoneticPr fontId="2"/>
  </si>
  <si>
    <t>年度</t>
    <rPh sb="0" eb="2">
      <t>ネンド</t>
    </rPh>
    <phoneticPr fontId="2"/>
  </si>
  <si>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</si>
  <si>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2"/>
  </si>
  <si>
    <t>－</t>
  </si>
  <si>
    <t>2①</t>
  </si>
  <si>
    <t>類似団体平均値（平均値）</t>
  </si>
  <si>
    <t>【】</t>
  </si>
  <si>
    <t>令和元年度全国平均</t>
    <rPh sb="0" eb="2">
      <t>レイワ</t>
    </rPh>
    <rPh sb="2" eb="4">
      <t>ガンネン</t>
    </rPh>
    <phoneticPr fontId="2"/>
  </si>
  <si>
    <t>-</t>
  </si>
  <si>
    <t>分析欄</t>
    <rPh sb="0" eb="2">
      <t>ブンセキ</t>
    </rPh>
    <rPh sb="2" eb="3">
      <t>ラン</t>
    </rPh>
    <phoneticPr fontId="2"/>
  </si>
  <si>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</si>
  <si>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</si>
  <si>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</si>
  <si>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2"/>
  </si>
  <si>
    <t>全国平均</t>
    <rPh sb="0" eb="2">
      <t>ゼンコク</t>
    </rPh>
    <rPh sb="2" eb="4">
      <t>ヘイキン</t>
    </rPh>
    <phoneticPr fontId="2"/>
  </si>
  <si>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</si>
  <si>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</si>
  <si>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</si>
  <si>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</si>
  <si>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</si>
  <si>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</si>
  <si>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</si>
  <si>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2"/>
  </si>
  <si>
    <t>2③</t>
  </si>
  <si>
    <t>下水道事業(法非適用)</t>
    <rPh sb="3" eb="5">
      <t>ジギョウ</t>
    </rPh>
    <rPh sb="6" eb="7">
      <t>ホウ</t>
    </rPh>
    <rPh sb="7" eb="8">
      <t>ヒ</t>
    </rPh>
    <rPh sb="8" eb="10">
      <t>テキヨウ</t>
    </rPh>
    <phoneticPr fontId="2"/>
  </si>
  <si>
    <t>基本情報</t>
    <rPh sb="0" eb="2">
      <t>キホン</t>
    </rPh>
    <rPh sb="2" eb="4">
      <t>ジョウホウ</t>
    </rPh>
    <phoneticPr fontId="2"/>
  </si>
  <si>
    <t>項番</t>
    <rPh sb="0" eb="2">
      <t>コウバン</t>
    </rPh>
    <phoneticPr fontId="2"/>
  </si>
  <si>
    <t>都道府県名</t>
    <rPh sb="0" eb="4">
      <t>トドウフケン</t>
    </rPh>
    <rPh sb="4" eb="5">
      <t>メイ</t>
    </rPh>
    <phoneticPr fontId="2"/>
  </si>
  <si>
    <t>団体CD</t>
    <rPh sb="0" eb="2">
      <t>ダンタイ</t>
    </rPh>
    <phoneticPr fontId="2"/>
  </si>
  <si>
    <t>業務CD</t>
    <rPh sb="0" eb="2">
      <t>ギョウム</t>
    </rPh>
    <phoneticPr fontId="2"/>
  </si>
  <si>
    <t>中項目</t>
    <rPh sb="0" eb="1">
      <t>チュウ</t>
    </rPh>
    <rPh sb="1" eb="3">
      <t>コウモク</t>
    </rPh>
    <phoneticPr fontId="2"/>
  </si>
  <si>
    <t>⑥汚水処理原価(円)</t>
    <rPh sb="1" eb="3">
      <t>オスイ</t>
    </rPh>
    <rPh sb="3" eb="5">
      <t>ショリ</t>
    </rPh>
    <rPh sb="5" eb="7">
      <t>ゲンカ</t>
    </rPh>
    <rPh sb="8" eb="9">
      <t>エン</t>
    </rPh>
    <phoneticPr fontId="2"/>
  </si>
  <si>
    <t>④企業債残高対事業規模比率(％)</t>
  </si>
  <si>
    <t>人口密度</t>
    <rPh sb="0" eb="2">
      <t>ジンコウ</t>
    </rPh>
    <rPh sb="2" eb="4">
      <t>ミツド</t>
    </rPh>
    <phoneticPr fontId="2"/>
  </si>
  <si>
    <t>⑦施設利用率(％)</t>
    <rPh sb="1" eb="3">
      <t>シセツ</t>
    </rPh>
    <rPh sb="3" eb="6">
      <t>リヨウリツ</t>
    </rPh>
    <phoneticPr fontId="2"/>
  </si>
  <si>
    <t>⑧水洗化率(％)</t>
  </si>
  <si>
    <t>①有形固定資産減価償却率(％)</t>
    <rPh sb="1" eb="3">
      <t>ユウケイ</t>
    </rPh>
    <rPh sb="3" eb="5">
      <t>コテイ</t>
    </rPh>
    <rPh sb="5" eb="7">
      <t>シサン</t>
    </rPh>
    <rPh sb="7" eb="9">
      <t>ゲンカ</t>
    </rPh>
    <rPh sb="9" eb="11">
      <t>ショウキャク</t>
    </rPh>
    <rPh sb="11" eb="12">
      <t>リツ</t>
    </rPh>
    <phoneticPr fontId="2"/>
  </si>
  <si>
    <t>②管渠老朽化率(％)</t>
  </si>
  <si>
    <t>③管渠改善率(％)</t>
  </si>
  <si>
    <t>小項目</t>
    <rPh sb="0" eb="3">
      <t>ショウコウモク</t>
    </rPh>
    <phoneticPr fontId="2"/>
  </si>
  <si>
    <t>法適・法非適</t>
    <rPh sb="0" eb="1">
      <t>ホウ</t>
    </rPh>
    <rPh sb="1" eb="2">
      <t>テキ</t>
    </rPh>
    <rPh sb="3" eb="4">
      <t>ホウ</t>
    </rPh>
    <rPh sb="4" eb="5">
      <t>ヒ</t>
    </rPh>
    <rPh sb="5" eb="6">
      <t>テキ</t>
    </rPh>
    <phoneticPr fontId="2"/>
  </si>
  <si>
    <t>業種名称</t>
    <rPh sb="0" eb="2">
      <t>ギョウシュ</t>
    </rPh>
    <rPh sb="2" eb="4">
      <t>メイショウ</t>
    </rPh>
    <phoneticPr fontId="2"/>
  </si>
  <si>
    <t>事業名称</t>
    <rPh sb="0" eb="2">
      <t>ジギョウ</t>
    </rPh>
    <rPh sb="2" eb="4">
      <t>メイショウ</t>
    </rPh>
    <phoneticPr fontId="2"/>
  </si>
  <si>
    <t>類似団体</t>
    <rPh sb="0" eb="2">
      <t>ルイジ</t>
    </rPh>
    <rPh sb="2" eb="4">
      <t>ダンタイ</t>
    </rPh>
    <phoneticPr fontId="2"/>
  </si>
  <si>
    <t>資金不足比率</t>
    <rPh sb="0" eb="2">
      <t>シキン</t>
    </rPh>
    <rPh sb="2" eb="4">
      <t>フソク</t>
    </rPh>
    <rPh sb="4" eb="6">
      <t>ヒリツ</t>
    </rPh>
    <phoneticPr fontId="2"/>
  </si>
  <si>
    <t>自己資本構成比率</t>
    <rPh sb="0" eb="2">
      <t>ジコ</t>
    </rPh>
    <rPh sb="2" eb="4">
      <t>シホン</t>
    </rPh>
    <rPh sb="4" eb="6">
      <t>コウセイ</t>
    </rPh>
    <rPh sb="6" eb="8">
      <t>ヒリツ</t>
    </rPh>
    <phoneticPr fontId="2"/>
  </si>
  <si>
    <t>普及率</t>
    <rPh sb="0" eb="2">
      <t>フキュウ</t>
    </rPh>
    <rPh sb="2" eb="3">
      <t>リツ</t>
    </rPh>
    <phoneticPr fontId="2"/>
  </si>
  <si>
    <t>有収率</t>
    <rPh sb="0" eb="1">
      <t>ユウ</t>
    </rPh>
    <rPh sb="1" eb="3">
      <t>シュウリツ</t>
    </rPh>
    <phoneticPr fontId="2"/>
  </si>
  <si>
    <t>1ヶ月20㎥当たり家庭料金</t>
    <rPh sb="2" eb="3">
      <t>ゲツ</t>
    </rPh>
    <rPh sb="6" eb="7">
      <t>ア</t>
    </rPh>
    <rPh sb="9" eb="11">
      <t>カテイ</t>
    </rPh>
    <rPh sb="11" eb="13">
      <t>リョウキン</t>
    </rPh>
    <phoneticPr fontId="2"/>
  </si>
  <si>
    <t>人口</t>
    <rPh sb="0" eb="2">
      <t>ジンコウ</t>
    </rPh>
    <phoneticPr fontId="2"/>
  </si>
  <si>
    <t>面積</t>
    <rPh sb="0" eb="2">
      <t>メンセキ</t>
    </rPh>
    <phoneticPr fontId="2"/>
  </si>
  <si>
    <t>処理区域内人口</t>
  </si>
  <si>
    <t>処理区域面積</t>
  </si>
  <si>
    <t>処理区域内人口密度</t>
  </si>
  <si>
    <t>比率(N-4)</t>
    <rPh sb="0" eb="2">
      <t>ヒリツ</t>
    </rPh>
    <phoneticPr fontId="2"/>
  </si>
  <si>
    <t>比率(N-3)</t>
    <rPh sb="0" eb="2">
      <t>ヒリツ</t>
    </rPh>
    <phoneticPr fontId="2"/>
  </si>
  <si>
    <t>比率(N-2)</t>
    <rPh sb="0" eb="2">
      <t>ヒリツ</t>
    </rPh>
    <phoneticPr fontId="2"/>
  </si>
  <si>
    <t>比率(N-1)</t>
    <rPh sb="0" eb="2">
      <t>ヒリツ</t>
    </rPh>
    <phoneticPr fontId="2"/>
  </si>
  <si>
    <t>比率(N)</t>
    <rPh sb="0" eb="2">
      <t>ヒリツ</t>
    </rPh>
    <phoneticPr fontId="2"/>
  </si>
  <si>
    <t>全国平均</t>
  </si>
  <si>
    <t>類似団体平均(N-4)</t>
  </si>
  <si>
    <t>類似団体平均(N-3)</t>
  </si>
  <si>
    <t>類似団体平均(N-2)</t>
  </si>
  <si>
    <t>類似団体平均(N-1)</t>
  </si>
  <si>
    <t>類似団体平均(N)</t>
  </si>
  <si>
    <t>参照用</t>
    <rPh sb="0" eb="3">
      <t>サンショウヨウ</t>
    </rPh>
    <phoneticPr fontId="2"/>
  </si>
  <si>
    <t>大分県　豊後大野市</t>
  </si>
  <si>
    <t>法非適用</t>
  </si>
  <si>
    <t>下水道事業</t>
  </si>
  <si>
    <t>特定地域生活排水処理</t>
  </si>
  <si>
    <t>K2</t>
  </si>
  <si>
    <t>非設置</t>
  </si>
  <si>
    <t>該当数値なし</t>
  </si>
  <si>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</si>
  <si>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</si>
  <si>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</si>
  <si>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</si>
  <si>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Ｎ年度</t>
    <rPh sb="1" eb="3">
      <t>ネンド</t>
    </rPh>
    <phoneticPr fontId="2"/>
  </si>
  <si>
    <t>←年数補正</t>
    <rPh sb="1" eb="3">
      <t>ネンスウ</t>
    </rPh>
    <rPh sb="3" eb="5">
      <t>ホセイ</t>
    </rPh>
    <phoneticPr fontId="2"/>
  </si>
  <si>
    <t>←日数補正</t>
    <rPh sb="1" eb="3">
      <t>ニッスウ</t>
    </rPh>
    <rPh sb="3" eb="5">
      <t>ホセイ</t>
    </rPh>
    <phoneticPr fontId="2"/>
  </si>
  <si>
    <t>"H"yy</t>
  </si>
  <si>
    <t>"R"dd</t>
  </si>
  <si>
    <t>←書式設定</t>
    <rPh sb="1" eb="3">
      <t>ショシキ</t>
    </rPh>
    <rPh sb="3" eb="5">
      <t>セッテイ</t>
    </rPh>
    <phoneticPr fontId="2"/>
  </si>
  <si>
    <t>①『収益的収支比率』・・総費用に地方債償還金を加えた費用を総収益でどの程度賄われているかを示す指標。１００％を超える数値を維持しており良好ではありますが、今後とも経費削減に努める必要があります。
④『企業債残高対象事業規模比率』・・料金収入に対する企業債残高の割合であり、企業債残高の規模を表す指標。地方債償還のピークを越えたことがわかるが、類似団体と比較しても著しく低いことから、企業債残高に対する一般会計の負担すべき金額が比較的大きいことも窺える。
⑤『経費回収率』・・・使用料で回収すべき経費を、どの程度使用料で賄えているかを表した指標。全国平均・類似団体平均を上回っているが、必要な経費を料金収入で賄えておらず、今後とも更なる費用削減に努めていく必要があります。
⑥『汚水処理原価』・・・有収水量１㎥あたりについて汚水処理に係るコストを表した指標。全国平均・類似団体平均と近い数値であり、良好な状態といえます。
⑦『施設利用率』・・・処理能力に対する汚水処理量の割合で、施設の利用状況を判断する指標。高い水準で推移しており、良好な状態といえます。
⑧『水洗化率』・・・・実際に水洗便所を設置して汚水処理している人口の割合を表した指標。高い水準で推移しており、良好な状態といえます。</t>
    <rPh sb="2" eb="5">
      <t>シュウエキテキ</t>
    </rPh>
    <rPh sb="5" eb="7">
      <t>シュウシ</t>
    </rPh>
    <rPh sb="7" eb="9">
      <t>ヒリツ</t>
    </rPh>
    <rPh sb="12" eb="15">
      <t>ソウヒヨウ</t>
    </rPh>
    <rPh sb="16" eb="19">
      <t>チホウサイ</t>
    </rPh>
    <rPh sb="19" eb="21">
      <t>ショウカン</t>
    </rPh>
    <rPh sb="21" eb="22">
      <t>キン</t>
    </rPh>
    <rPh sb="23" eb="24">
      <t>クワ</t>
    </rPh>
    <rPh sb="26" eb="28">
      <t>ヒヨウ</t>
    </rPh>
    <rPh sb="29" eb="32">
      <t>ソウシュウエキ</t>
    </rPh>
    <rPh sb="35" eb="37">
      <t>テイド</t>
    </rPh>
    <rPh sb="37" eb="38">
      <t>マカナ</t>
    </rPh>
    <rPh sb="45" eb="46">
      <t>シメ</t>
    </rPh>
    <rPh sb="47" eb="49">
      <t>シヒョウ</t>
    </rPh>
    <rPh sb="55" eb="56">
      <t>コ</t>
    </rPh>
    <rPh sb="58" eb="60">
      <t>スウチ</t>
    </rPh>
    <rPh sb="61" eb="63">
      <t>イジ</t>
    </rPh>
    <rPh sb="67" eb="69">
      <t>リョウコウ</t>
    </rPh>
    <rPh sb="77" eb="79">
      <t>コンゴ</t>
    </rPh>
    <rPh sb="81" eb="83">
      <t>ケイヒ</t>
    </rPh>
    <rPh sb="83" eb="85">
      <t>サクゲン</t>
    </rPh>
    <rPh sb="86" eb="87">
      <t>ツト</t>
    </rPh>
    <rPh sb="89" eb="91">
      <t>ヒツヨウ</t>
    </rPh>
    <rPh sb="100" eb="102">
      <t>キギョウ</t>
    </rPh>
    <rPh sb="102" eb="103">
      <t>サイ</t>
    </rPh>
    <rPh sb="103" eb="105">
      <t>ザンダカ</t>
    </rPh>
    <rPh sb="105" eb="107">
      <t>タイショウ</t>
    </rPh>
    <rPh sb="107" eb="109">
      <t>ジギョウ</t>
    </rPh>
    <rPh sb="109" eb="111">
      <t>キボ</t>
    </rPh>
    <rPh sb="111" eb="113">
      <t>ヒリツ</t>
    </rPh>
    <rPh sb="116" eb="118">
      <t>リョウキン</t>
    </rPh>
    <rPh sb="118" eb="120">
      <t>シュウニュウ</t>
    </rPh>
    <rPh sb="121" eb="122">
      <t>タイ</t>
    </rPh>
    <rPh sb="124" eb="126">
      <t>キギョウ</t>
    </rPh>
    <rPh sb="126" eb="127">
      <t>サイ</t>
    </rPh>
    <rPh sb="127" eb="129">
      <t>ザンダカ</t>
    </rPh>
    <rPh sb="130" eb="132">
      <t>ワリアイ</t>
    </rPh>
    <rPh sb="136" eb="138">
      <t>キギョウ</t>
    </rPh>
    <rPh sb="138" eb="139">
      <t>サイ</t>
    </rPh>
    <rPh sb="139" eb="141">
      <t>ザンダカ</t>
    </rPh>
    <rPh sb="142" eb="144">
      <t>キボ</t>
    </rPh>
    <rPh sb="145" eb="146">
      <t>アラワ</t>
    </rPh>
    <rPh sb="147" eb="149">
      <t>シヒョウ</t>
    </rPh>
    <rPh sb="229" eb="231">
      <t>ケイヒ</t>
    </rPh>
    <rPh sb="231" eb="233">
      <t>カイシュウ</t>
    </rPh>
    <rPh sb="233" eb="234">
      <t>リツ</t>
    </rPh>
    <rPh sb="238" eb="241">
      <t>シヨウリョウ</t>
    </rPh>
    <rPh sb="242" eb="244">
      <t>カイシュウ</t>
    </rPh>
    <rPh sb="247" eb="249">
      <t>ケイヒ</t>
    </rPh>
    <rPh sb="253" eb="255">
      <t>テイド</t>
    </rPh>
    <rPh sb="255" eb="258">
      <t>シヨウリョウ</t>
    </rPh>
    <rPh sb="259" eb="260">
      <t>マカナ</t>
    </rPh>
    <rPh sb="266" eb="267">
      <t>アラワ</t>
    </rPh>
    <rPh sb="269" eb="271">
      <t>シヒョウ</t>
    </rPh>
    <rPh sb="272" eb="274">
      <t>ゼンコク</t>
    </rPh>
    <rPh sb="274" eb="276">
      <t>ヘイキン</t>
    </rPh>
    <rPh sb="277" eb="279">
      <t>ルイジ</t>
    </rPh>
    <rPh sb="279" eb="281">
      <t>ダンタイ</t>
    </rPh>
    <rPh sb="281" eb="283">
      <t>ヘイキン</t>
    </rPh>
    <rPh sb="284" eb="286">
      <t>ウワマワ</t>
    </rPh>
    <rPh sb="292" eb="294">
      <t>ヒツヨウ</t>
    </rPh>
    <rPh sb="295" eb="297">
      <t>ケイヒ</t>
    </rPh>
    <rPh sb="298" eb="300">
      <t>リョウキン</t>
    </rPh>
    <rPh sb="300" eb="302">
      <t>シュウニュウ</t>
    </rPh>
    <rPh sb="303" eb="304">
      <t>マカナ</t>
    </rPh>
    <rPh sb="310" eb="312">
      <t>コンゴ</t>
    </rPh>
    <rPh sb="314" eb="315">
      <t>サラ</t>
    </rPh>
    <rPh sb="317" eb="319">
      <t>ヒヨウ</t>
    </rPh>
    <rPh sb="319" eb="321">
      <t>サクゲン</t>
    </rPh>
    <rPh sb="322" eb="323">
      <t>ツト</t>
    </rPh>
    <rPh sb="327" eb="329">
      <t>ヒツヨウ</t>
    </rPh>
    <rPh sb="338" eb="340">
      <t>オスイ</t>
    </rPh>
    <rPh sb="340" eb="342">
      <t>ショリ</t>
    </rPh>
    <rPh sb="342" eb="344">
      <t>ゲンカ</t>
    </rPh>
    <rPh sb="348" eb="350">
      <t>ユウシュウ</t>
    </rPh>
    <rPh sb="350" eb="352">
      <t>スイリョウ</t>
    </rPh>
    <rPh sb="361" eb="363">
      <t>オスイ</t>
    </rPh>
    <rPh sb="363" eb="365">
      <t>ショリ</t>
    </rPh>
    <rPh sb="366" eb="367">
      <t>カカ</t>
    </rPh>
    <rPh sb="372" eb="373">
      <t>アラワ</t>
    </rPh>
    <rPh sb="375" eb="377">
      <t>シヒョウ</t>
    </rPh>
    <rPh sb="378" eb="380">
      <t>ゼンコク</t>
    </rPh>
    <rPh sb="380" eb="382">
      <t>ヘイキン</t>
    </rPh>
    <rPh sb="383" eb="385">
      <t>ルイジ</t>
    </rPh>
    <rPh sb="385" eb="387">
      <t>ダンタイ</t>
    </rPh>
    <rPh sb="387" eb="389">
      <t>ヘイキン</t>
    </rPh>
    <rPh sb="390" eb="391">
      <t>チカ</t>
    </rPh>
    <rPh sb="392" eb="394">
      <t>スウチ</t>
    </rPh>
    <rPh sb="398" eb="400">
      <t>リョウコウ</t>
    </rPh>
    <rPh sb="401" eb="403">
      <t>ジョウタイ</t>
    </rPh>
    <rPh sb="412" eb="414">
      <t>シセツ</t>
    </rPh>
    <rPh sb="414" eb="417">
      <t>リヨウリツ</t>
    </rPh>
    <rPh sb="421" eb="423">
      <t>ショリ</t>
    </rPh>
    <rPh sb="423" eb="425">
      <t>ノウリョク</t>
    </rPh>
    <rPh sb="426" eb="427">
      <t>タイ</t>
    </rPh>
    <rPh sb="429" eb="431">
      <t>オスイ</t>
    </rPh>
    <rPh sb="431" eb="433">
      <t>ショリ</t>
    </rPh>
    <rPh sb="433" eb="434">
      <t>リョウ</t>
    </rPh>
    <rPh sb="435" eb="437">
      <t>ワリアイ</t>
    </rPh>
    <rPh sb="439" eb="441">
      <t>シセツ</t>
    </rPh>
    <rPh sb="442" eb="444">
      <t>リヨウ</t>
    </rPh>
    <rPh sb="444" eb="446">
      <t>ジョウキョウ</t>
    </rPh>
    <rPh sb="447" eb="449">
      <t>ハンダン</t>
    </rPh>
    <rPh sb="451" eb="453">
      <t>シヒョウ</t>
    </rPh>
    <rPh sb="454" eb="455">
      <t>タカ</t>
    </rPh>
    <rPh sb="456" eb="458">
      <t>スイジュン</t>
    </rPh>
    <rPh sb="459" eb="461">
      <t>スイイ</t>
    </rPh>
    <rPh sb="466" eb="468">
      <t>リョウコウ</t>
    </rPh>
    <rPh sb="469" eb="471">
      <t>ジョウタイ</t>
    </rPh>
    <rPh sb="480" eb="483">
      <t>スイセンカ</t>
    </rPh>
    <rPh sb="483" eb="484">
      <t>リツ</t>
    </rPh>
    <rPh sb="489" eb="491">
      <t>ジッサイ</t>
    </rPh>
    <rPh sb="492" eb="494">
      <t>スイセン</t>
    </rPh>
    <rPh sb="494" eb="496">
      <t>ベンジョ</t>
    </rPh>
    <rPh sb="497" eb="499">
      <t>セッチ</t>
    </rPh>
    <rPh sb="501" eb="503">
      <t>オスイ</t>
    </rPh>
    <rPh sb="503" eb="505">
      <t>ショリ</t>
    </rPh>
    <rPh sb="509" eb="511">
      <t>ジンコウ</t>
    </rPh>
    <rPh sb="512" eb="514">
      <t>ワリアイ</t>
    </rPh>
    <rPh sb="515" eb="516">
      <t>アラワ</t>
    </rPh>
    <rPh sb="518" eb="520">
      <t>シヒョウ</t>
    </rPh>
    <rPh sb="521" eb="522">
      <t>タカ</t>
    </rPh>
    <rPh sb="523" eb="525">
      <t>スイジュン</t>
    </rPh>
    <rPh sb="526" eb="528">
      <t>スイイ</t>
    </rPh>
    <rPh sb="533" eb="535">
      <t>リョウコウ</t>
    </rPh>
    <rPh sb="536" eb="538">
      <t>ジョウタイ</t>
    </rPh>
    <phoneticPr fontId="13"/>
  </si>
  <si>
    <t>③『管渠改善率』・・・当該年度に更新した管渠延長の割合を表す指標。維持管理者による定期的な管理により、管渠改善率は０％である。</t>
    <rPh sb="2" eb="4">
      <t>カンキョ</t>
    </rPh>
    <rPh sb="4" eb="6">
      <t>カイゼン</t>
    </rPh>
    <rPh sb="6" eb="7">
      <t>リツ</t>
    </rPh>
    <rPh sb="11" eb="13">
      <t>トウガイ</t>
    </rPh>
    <rPh sb="13" eb="15">
      <t>ネンド</t>
    </rPh>
    <rPh sb="16" eb="18">
      <t>コウシン</t>
    </rPh>
    <rPh sb="20" eb="22">
      <t>カンキョ</t>
    </rPh>
    <rPh sb="22" eb="24">
      <t>エンチョウ</t>
    </rPh>
    <rPh sb="25" eb="27">
      <t>ワリアイ</t>
    </rPh>
    <rPh sb="28" eb="29">
      <t>アラワ</t>
    </rPh>
    <rPh sb="30" eb="32">
      <t>シヒョウ</t>
    </rPh>
    <rPh sb="33" eb="35">
      <t>イジ</t>
    </rPh>
    <rPh sb="35" eb="37">
      <t>カンリ</t>
    </rPh>
    <rPh sb="37" eb="38">
      <t>シャ</t>
    </rPh>
    <rPh sb="41" eb="44">
      <t>テイキテキ</t>
    </rPh>
    <rPh sb="45" eb="47">
      <t>カンリ</t>
    </rPh>
    <rPh sb="51" eb="53">
      <t>カンキョ</t>
    </rPh>
    <rPh sb="53" eb="55">
      <t>カイゼン</t>
    </rPh>
    <rPh sb="55" eb="56">
      <t>リツ</t>
    </rPh>
    <phoneticPr fontId="13"/>
  </si>
  <si>
    <t>今のところ類似団体と比較して平均的な経営ができている。今後も定期的な維持管理を行い、効率的な経営に努める。</t>
    <rPh sb="0" eb="1">
      <t>イマ</t>
    </rPh>
    <rPh sb="5" eb="7">
      <t>ルイジ</t>
    </rPh>
    <rPh sb="7" eb="9">
      <t>ダンタイ</t>
    </rPh>
    <rPh sb="10" eb="12">
      <t>ヒカク</t>
    </rPh>
    <rPh sb="14" eb="17">
      <t>ヘイキンテキ</t>
    </rPh>
    <rPh sb="18" eb="20">
      <t>ケイエイ</t>
    </rPh>
    <rPh sb="27" eb="29">
      <t>コンゴ</t>
    </rPh>
    <rPh sb="30" eb="33">
      <t>テイキテキ</t>
    </rPh>
    <rPh sb="34" eb="36">
      <t>イジ</t>
    </rPh>
    <rPh sb="36" eb="38">
      <t>カンリ</t>
    </rPh>
    <rPh sb="39" eb="40">
      <t>オコナ</t>
    </rPh>
    <rPh sb="42" eb="45">
      <t>コウリツテキ</t>
    </rPh>
    <rPh sb="46" eb="48">
      <t>ケイエイ</t>
    </rPh>
    <rPh sb="49" eb="50">
      <t>ツト</t>
    </rPh>
    <phoneticPr fontId="13"/>
  </si>
</sst>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4">
    <font>
      <sz val="11"/>
      <color theme="1"/>
      <name val="ＭＳ Ｐゴシック"/>
      <family val="3"/>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6"/>
      <color auto="1"/>
      <name val="游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4" fillId="0" borderId="2" xfId="0" applyNumberFormat="1" applyFont="1" applyBorder="1" applyAlignment="1" applyProtection="1">
      <alignment horizontal="center" vertical="center"/>
      <protection hidden="1"/>
    </xf>
    <xf numFmtId="176" fontId="4" fillId="0" borderId="2" xfId="0" applyNumberFormat="1" applyFont="1" applyBorder="1" applyAlignment="1" applyProtection="1">
      <alignment horizontal="center" vertical="center"/>
      <protection hidden="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4" fillId="0" borderId="4" xfId="0" applyFont="1" applyBorder="1">
      <alignment vertical="center"/>
    </xf>
    <xf numFmtId="0" fontId="4" fillId="0" borderId="5" xfId="0" applyFont="1" applyBorder="1">
      <alignment vertical="center"/>
    </xf>
    <xf numFmtId="0" fontId="7" fillId="0" borderId="0" xfId="0" applyFont="1" applyProtection="1">
      <alignment vertical="center"/>
      <protection hidden="1"/>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4" fillId="0" borderId="0" xfId="0" applyFont="1" applyBorder="1">
      <alignment vertical="center"/>
    </xf>
    <xf numFmtId="0" fontId="3" fillId="0" borderId="0" xfId="0" applyFont="1" applyBorder="1" applyAlignment="1">
      <alignment vertical="center"/>
    </xf>
    <xf numFmtId="0" fontId="8" fillId="0" borderId="0" xfId="0" applyFont="1" applyBorder="1" applyAlignment="1">
      <alignment horizontal="center" vertical="center"/>
    </xf>
    <xf numFmtId="0" fontId="4" fillId="0" borderId="1" xfId="0" applyFont="1" applyBorder="1">
      <alignment vertical="center"/>
    </xf>
    <xf numFmtId="0" fontId="3" fillId="0" borderId="0" xfId="0" applyFont="1" applyBorder="1" applyAlignment="1">
      <alignment horizontal="center" vertical="center"/>
    </xf>
    <xf numFmtId="0" fontId="9" fillId="0" borderId="0" xfId="0" applyFont="1" applyBorder="1">
      <alignment vertical="center"/>
    </xf>
    <xf numFmtId="0" fontId="4" fillId="0" borderId="2" xfId="0" applyNumberFormat="1" applyFont="1" applyBorder="1" applyAlignment="1" applyProtection="1">
      <alignment horizontal="center" vertical="center" shrinkToFit="1"/>
      <protection hidden="1"/>
    </xf>
    <xf numFmtId="177" fontId="4" fillId="0" borderId="2" xfId="0" applyNumberFormat="1" applyFont="1" applyBorder="1" applyAlignment="1" applyProtection="1">
      <alignment horizontal="center" vertical="center"/>
      <protection hidden="1"/>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4" fillId="0" borderId="8" xfId="0" applyFont="1" applyBorder="1">
      <alignment vertical="center"/>
    </xf>
    <xf numFmtId="0" fontId="4" fillId="0" borderId="9" xfId="0" applyFont="1" applyBorder="1">
      <alignment vertical="center"/>
    </xf>
    <xf numFmtId="0" fontId="6"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3" fillId="0" borderId="5" xfId="0" applyFont="1" applyBorder="1" applyAlignment="1">
      <alignment horizontal="center" vertical="center"/>
    </xf>
    <xf numFmtId="0" fontId="6" fillId="0" borderId="0" xfId="0" applyFont="1" applyBorder="1" applyAlignment="1">
      <alignment horizontal="left"/>
    </xf>
    <xf numFmtId="0" fontId="6"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4" fillId="0" borderId="4" xfId="1" applyFont="1" applyBorder="1" applyAlignment="1" applyProtection="1">
      <alignment horizontal="left" vertical="top" wrapText="1"/>
      <protection locked="0"/>
    </xf>
    <xf numFmtId="0" fontId="4" fillId="0" borderId="5" xfId="1" applyFont="1" applyBorder="1" applyAlignment="1" applyProtection="1">
      <alignment horizontal="left" vertical="top" wrapText="1"/>
      <protection locked="0"/>
    </xf>
    <xf numFmtId="0" fontId="6" fillId="0" borderId="6"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4" fillId="0" borderId="0" xfId="1" applyFont="1" applyBorder="1" applyAlignment="1" applyProtection="1">
      <alignment horizontal="left" vertical="top" wrapText="1"/>
      <protection locked="0"/>
    </xf>
    <xf numFmtId="0" fontId="4" fillId="0" borderId="1" xfId="1"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3"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3" fillId="0" borderId="1" xfId="0" applyFont="1" applyBorder="1" applyAlignment="1">
      <alignment vertical="center"/>
    </xf>
    <xf numFmtId="0" fontId="6" fillId="0" borderId="7" xfId="0" applyFont="1" applyBorder="1" applyAlignment="1">
      <alignment vertical="center"/>
    </xf>
    <xf numFmtId="0" fontId="10" fillId="0" borderId="8" xfId="0" applyFont="1" applyBorder="1" applyAlignment="1">
      <alignment vertical="center"/>
    </xf>
    <xf numFmtId="0" fontId="11" fillId="0" borderId="8" xfId="0" applyFont="1" applyBorder="1" applyAlignment="1">
      <alignment vertical="center"/>
    </xf>
    <xf numFmtId="0" fontId="3" fillId="0" borderId="9" xfId="0" applyFont="1" applyBorder="1" applyAlignment="1">
      <alignmen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4" fillId="0" borderId="8" xfId="1" applyFont="1" applyBorder="1" applyAlignment="1" applyProtection="1">
      <alignment horizontal="left" vertical="top" wrapText="1"/>
      <protection locked="0"/>
    </xf>
    <xf numFmtId="0" fontId="4" fillId="0" borderId="9" xfId="1"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2" applyNumberFormat="1" applyFont="1" applyFill="1" applyBorder="1" applyAlignment="1">
      <alignment vertical="center" shrinkToFit="1"/>
    </xf>
    <xf numFmtId="176" fontId="0" fillId="0" borderId="2" xfId="2"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7"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2" applyNumberFormat="1" applyFont="1" applyFill="1" applyBorder="1" applyAlignment="1">
      <alignment vertical="center" shrinkToFit="1"/>
    </xf>
  </cellXfs>
  <cellStyles count="3">
    <cellStyle name="標準" xfId="0" builtinId="0"/>
    <cellStyle name="標準 2" xfId="1"/>
    <cellStyle name="桁区切り" xfId="2"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100</c:v>
                </c:pt>
                <c:pt idx="1">
                  <c:v>100</c:v>
                </c:pt>
                <c:pt idx="2">
                  <c:v>100</c:v>
                </c:pt>
                <c:pt idx="3">
                  <c:v>100</c:v>
                </c:pt>
                <c:pt idx="4">
                  <c:v>100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58.25</c:v>
                </c:pt>
                <c:pt idx="1">
                  <c:v>61.55</c:v>
                </c:pt>
                <c:pt idx="2">
                  <c:v>61.79</c:v>
                </c:pt>
                <c:pt idx="3">
                  <c:v>59.94</c:v>
                </c:pt>
                <c:pt idx="4">
                  <c:v>59.64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68.150000000000006</c:v>
                </c:pt>
                <c:pt idx="1">
                  <c:v>67.489999999999995</c:v>
                </c:pt>
                <c:pt idx="2">
                  <c:v>92.44</c:v>
                </c:pt>
                <c:pt idx="3">
                  <c:v>89.66</c:v>
                </c:pt>
                <c:pt idx="4">
                  <c:v>90.63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98.7</c:v>
                </c:pt>
                <c:pt idx="1">
                  <c:v>103.21</c:v>
                </c:pt>
                <c:pt idx="2">
                  <c:v>103.56</c:v>
                </c:pt>
                <c:pt idx="3">
                  <c:v>103.78</c:v>
                </c:pt>
                <c:pt idx="4">
                  <c:v>106.68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11.85</c:v>
                </c:pt>
                <c:pt idx="1">
                  <c:v>0</c:v>
                </c:pt>
                <c:pt idx="2" formatCode="#,##0.00;&quot;△&quot;#,##0.00;&quot;-&quot;">
                  <c:v>161.88999999999999</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392.19</c:v>
                </c:pt>
                <c:pt idx="1">
                  <c:v>413.5</c:v>
                </c:pt>
                <c:pt idx="2">
                  <c:v>244.85</c:v>
                </c:pt>
                <c:pt idx="3">
                  <c:v>296.89</c:v>
                </c:pt>
                <c:pt idx="4">
                  <c:v>270.57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73.239999999999995</c:v>
                </c:pt>
                <c:pt idx="1">
                  <c:v>71.459999999999994</c:v>
                </c:pt>
                <c:pt idx="2">
                  <c:v>71.19</c:v>
                </c:pt>
                <c:pt idx="3">
                  <c:v>67.19</c:v>
                </c:pt>
                <c:pt idx="4">
                  <c:v>76.680000000000007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57.03</c:v>
                </c:pt>
                <c:pt idx="1">
                  <c:v>55.84</c:v>
                </c:pt>
                <c:pt idx="2">
                  <c:v>64.78</c:v>
                </c:pt>
                <c:pt idx="3">
                  <c:v>63.06</c:v>
                </c:pt>
                <c:pt idx="4">
                  <c:v>62.5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306.36</c:v>
                </c:pt>
                <c:pt idx="1">
                  <c:v>319.81</c:v>
                </c:pt>
                <c:pt idx="2">
                  <c:v>326.88</c:v>
                </c:pt>
                <c:pt idx="3">
                  <c:v>352.85</c:v>
                </c:pt>
                <c:pt idx="4">
                  <c:v>318.7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283.73</c:v>
                </c:pt>
                <c:pt idx="1">
                  <c:v>287.57</c:v>
                </c:pt>
                <c:pt idx="2">
                  <c:v>250.21</c:v>
                </c:pt>
                <c:pt idx="3">
                  <c:v>264.77</c:v>
                </c:pt>
                <c:pt idx="4">
                  <c:v>269.33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【307.23】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【79.51】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【58.71】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【272.98】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【59.98】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G61"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4</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大分県　豊後大野市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9</v>
      </c>
      <c r="C7" s="5"/>
      <c r="D7" s="5"/>
      <c r="E7" s="5"/>
      <c r="F7" s="5"/>
      <c r="G7" s="5"/>
      <c r="H7" s="5"/>
      <c r="I7" s="5" t="s">
        <v>15</v>
      </c>
      <c r="J7" s="5"/>
      <c r="K7" s="5"/>
      <c r="L7" s="5"/>
      <c r="M7" s="5"/>
      <c r="N7" s="5"/>
      <c r="O7" s="5"/>
      <c r="P7" s="5" t="s">
        <v>8</v>
      </c>
      <c r="Q7" s="5"/>
      <c r="R7" s="5"/>
      <c r="S7" s="5"/>
      <c r="T7" s="5"/>
      <c r="U7" s="5"/>
      <c r="V7" s="5"/>
      <c r="W7" s="5" t="s">
        <v>1</v>
      </c>
      <c r="X7" s="5"/>
      <c r="Y7" s="5"/>
      <c r="Z7" s="5"/>
      <c r="AA7" s="5"/>
      <c r="AB7" s="5"/>
      <c r="AC7" s="5"/>
      <c r="AD7" s="5" t="s">
        <v>7</v>
      </c>
      <c r="AE7" s="5"/>
      <c r="AF7" s="5"/>
      <c r="AG7" s="5"/>
      <c r="AH7" s="5"/>
      <c r="AI7" s="5"/>
      <c r="AJ7" s="5"/>
      <c r="AK7" s="3"/>
      <c r="AL7" s="5" t="s">
        <v>16</v>
      </c>
      <c r="AM7" s="5"/>
      <c r="AN7" s="5"/>
      <c r="AO7" s="5"/>
      <c r="AP7" s="5"/>
      <c r="AQ7" s="5"/>
      <c r="AR7" s="5"/>
      <c r="AS7" s="5"/>
      <c r="AT7" s="5" t="s">
        <v>13</v>
      </c>
      <c r="AU7" s="5"/>
      <c r="AV7" s="5"/>
      <c r="AW7" s="5"/>
      <c r="AX7" s="5"/>
      <c r="AY7" s="5"/>
      <c r="AZ7" s="5"/>
      <c r="BA7" s="5"/>
      <c r="BB7" s="5" t="s">
        <v>17</v>
      </c>
      <c r="BC7" s="5"/>
      <c r="BD7" s="5"/>
      <c r="BE7" s="5"/>
      <c r="BF7" s="5"/>
      <c r="BG7" s="5"/>
      <c r="BH7" s="5"/>
      <c r="BI7" s="5"/>
      <c r="BJ7" s="3"/>
      <c r="BK7" s="3"/>
      <c r="BL7" s="27" t="s">
        <v>18</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特定地域生活排水処理</v>
      </c>
      <c r="Q8" s="6"/>
      <c r="R8" s="6"/>
      <c r="S8" s="6"/>
      <c r="T8" s="6"/>
      <c r="U8" s="6"/>
      <c r="V8" s="6"/>
      <c r="W8" s="6" t="str">
        <f>データ!L6</f>
        <v>K2</v>
      </c>
      <c r="X8" s="6"/>
      <c r="Y8" s="6"/>
      <c r="Z8" s="6"/>
      <c r="AA8" s="6"/>
      <c r="AB8" s="6"/>
      <c r="AC8" s="6"/>
      <c r="AD8" s="21" t="str">
        <f>データ!$M$6</f>
        <v>非設置</v>
      </c>
      <c r="AE8" s="21"/>
      <c r="AF8" s="21"/>
      <c r="AG8" s="21"/>
      <c r="AH8" s="21"/>
      <c r="AI8" s="21"/>
      <c r="AJ8" s="21"/>
      <c r="AK8" s="3"/>
      <c r="AL8" s="22">
        <f>データ!S6</f>
        <v>35377</v>
      </c>
      <c r="AM8" s="22"/>
      <c r="AN8" s="22"/>
      <c r="AO8" s="22"/>
      <c r="AP8" s="22"/>
      <c r="AQ8" s="22"/>
      <c r="AR8" s="22"/>
      <c r="AS8" s="22"/>
      <c r="AT8" s="7">
        <f>データ!T6</f>
        <v>603.14</v>
      </c>
      <c r="AU8" s="7"/>
      <c r="AV8" s="7"/>
      <c r="AW8" s="7"/>
      <c r="AX8" s="7"/>
      <c r="AY8" s="7"/>
      <c r="AZ8" s="7"/>
      <c r="BA8" s="7"/>
      <c r="BB8" s="7">
        <f>データ!U6</f>
        <v>58.65</v>
      </c>
      <c r="BC8" s="7"/>
      <c r="BD8" s="7"/>
      <c r="BE8" s="7"/>
      <c r="BF8" s="7"/>
      <c r="BG8" s="7"/>
      <c r="BH8" s="7"/>
      <c r="BI8" s="7"/>
      <c r="BJ8" s="3"/>
      <c r="BK8" s="3"/>
      <c r="BL8" s="28" t="s">
        <v>14</v>
      </c>
      <c r="BM8" s="38"/>
      <c r="BN8" s="45" t="s">
        <v>20</v>
      </c>
      <c r="BO8" s="48"/>
      <c r="BP8" s="48"/>
      <c r="BQ8" s="48"/>
      <c r="BR8" s="48"/>
      <c r="BS8" s="48"/>
      <c r="BT8" s="48"/>
      <c r="BU8" s="48"/>
      <c r="BV8" s="48"/>
      <c r="BW8" s="48"/>
      <c r="BX8" s="48"/>
      <c r="BY8" s="52"/>
    </row>
    <row r="9" spans="1:78" ht="18.75" customHeight="1">
      <c r="A9" s="2"/>
      <c r="B9" s="5" t="s">
        <v>3</v>
      </c>
      <c r="C9" s="5"/>
      <c r="D9" s="5"/>
      <c r="E9" s="5"/>
      <c r="F9" s="5"/>
      <c r="G9" s="5"/>
      <c r="H9" s="5"/>
      <c r="I9" s="5" t="s">
        <v>21</v>
      </c>
      <c r="J9" s="5"/>
      <c r="K9" s="5"/>
      <c r="L9" s="5"/>
      <c r="M9" s="5"/>
      <c r="N9" s="5"/>
      <c r="O9" s="5"/>
      <c r="P9" s="5" t="s">
        <v>22</v>
      </c>
      <c r="Q9" s="5"/>
      <c r="R9" s="5"/>
      <c r="S9" s="5"/>
      <c r="T9" s="5"/>
      <c r="U9" s="5"/>
      <c r="V9" s="5"/>
      <c r="W9" s="5" t="s">
        <v>25</v>
      </c>
      <c r="X9" s="5"/>
      <c r="Y9" s="5"/>
      <c r="Z9" s="5"/>
      <c r="AA9" s="5"/>
      <c r="AB9" s="5"/>
      <c r="AC9" s="5"/>
      <c r="AD9" s="5" t="s">
        <v>2</v>
      </c>
      <c r="AE9" s="5"/>
      <c r="AF9" s="5"/>
      <c r="AG9" s="5"/>
      <c r="AH9" s="5"/>
      <c r="AI9" s="5"/>
      <c r="AJ9" s="5"/>
      <c r="AK9" s="3"/>
      <c r="AL9" s="5" t="s">
        <v>28</v>
      </c>
      <c r="AM9" s="5"/>
      <c r="AN9" s="5"/>
      <c r="AO9" s="5"/>
      <c r="AP9" s="5"/>
      <c r="AQ9" s="5"/>
      <c r="AR9" s="5"/>
      <c r="AS9" s="5"/>
      <c r="AT9" s="5" t="s">
        <v>29</v>
      </c>
      <c r="AU9" s="5"/>
      <c r="AV9" s="5"/>
      <c r="AW9" s="5"/>
      <c r="AX9" s="5"/>
      <c r="AY9" s="5"/>
      <c r="AZ9" s="5"/>
      <c r="BA9" s="5"/>
      <c r="BB9" s="5" t="s">
        <v>32</v>
      </c>
      <c r="BC9" s="5"/>
      <c r="BD9" s="5"/>
      <c r="BE9" s="5"/>
      <c r="BF9" s="5"/>
      <c r="BG9" s="5"/>
      <c r="BH9" s="5"/>
      <c r="BI9" s="5"/>
      <c r="BJ9" s="3"/>
      <c r="BK9" s="3"/>
      <c r="BL9" s="29" t="s">
        <v>33</v>
      </c>
      <c r="BM9" s="39"/>
      <c r="BN9" s="46" t="s">
        <v>35</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4.18</v>
      </c>
      <c r="Q10" s="7"/>
      <c r="R10" s="7"/>
      <c r="S10" s="7"/>
      <c r="T10" s="7"/>
      <c r="U10" s="7"/>
      <c r="V10" s="7"/>
      <c r="W10" s="7">
        <f>データ!Q6</f>
        <v>100</v>
      </c>
      <c r="X10" s="7"/>
      <c r="Y10" s="7"/>
      <c r="Z10" s="7"/>
      <c r="AA10" s="7"/>
      <c r="AB10" s="7"/>
      <c r="AC10" s="7"/>
      <c r="AD10" s="22">
        <f>データ!R6</f>
        <v>4430</v>
      </c>
      <c r="AE10" s="22"/>
      <c r="AF10" s="22"/>
      <c r="AG10" s="22"/>
      <c r="AH10" s="22"/>
      <c r="AI10" s="22"/>
      <c r="AJ10" s="22"/>
      <c r="AK10" s="2"/>
      <c r="AL10" s="22">
        <f>データ!V6</f>
        <v>1466</v>
      </c>
      <c r="AM10" s="22"/>
      <c r="AN10" s="22"/>
      <c r="AO10" s="22"/>
      <c r="AP10" s="22"/>
      <c r="AQ10" s="22"/>
      <c r="AR10" s="22"/>
      <c r="AS10" s="22"/>
      <c r="AT10" s="7">
        <f>データ!W6</f>
        <v>18.09</v>
      </c>
      <c r="AU10" s="7"/>
      <c r="AV10" s="7"/>
      <c r="AW10" s="7"/>
      <c r="AX10" s="7"/>
      <c r="AY10" s="7"/>
      <c r="AZ10" s="7"/>
      <c r="BA10" s="7"/>
      <c r="BB10" s="7">
        <f>データ!X6</f>
        <v>81.040000000000006</v>
      </c>
      <c r="BC10" s="7"/>
      <c r="BD10" s="7"/>
      <c r="BE10" s="7"/>
      <c r="BF10" s="7"/>
      <c r="BG10" s="7"/>
      <c r="BH10" s="7"/>
      <c r="BI10" s="7"/>
      <c r="BJ10" s="2"/>
      <c r="BK10" s="2"/>
      <c r="BL10" s="30" t="s">
        <v>36</v>
      </c>
      <c r="BM10" s="40"/>
      <c r="BN10" s="47" t="s">
        <v>37</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40</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113</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42</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114</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11</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115</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43</v>
      </c>
    </row>
    <row r="84" spans="1:78">
      <c r="C84" s="2"/>
    </row>
    <row r="85" spans="1:78" hidden="1">
      <c r="B85" s="12" t="s">
        <v>44</v>
      </c>
      <c r="C85" s="12"/>
      <c r="D85" s="12"/>
      <c r="E85" s="12" t="s">
        <v>46</v>
      </c>
      <c r="F85" s="12" t="s">
        <v>47</v>
      </c>
      <c r="G85" s="12" t="s">
        <v>48</v>
      </c>
      <c r="H85" s="12" t="s">
        <v>41</v>
      </c>
      <c r="I85" s="12" t="s">
        <v>10</v>
      </c>
      <c r="J85" s="12" t="s">
        <v>49</v>
      </c>
      <c r="K85" s="12" t="s">
        <v>50</v>
      </c>
      <c r="L85" s="12" t="s">
        <v>31</v>
      </c>
      <c r="M85" s="12" t="s">
        <v>34</v>
      </c>
      <c r="N85" s="12" t="s">
        <v>51</v>
      </c>
      <c r="O85" s="12" t="s">
        <v>53</v>
      </c>
    </row>
    <row r="86" spans="1:78" hidden="1">
      <c r="B86" s="12"/>
      <c r="C86" s="12"/>
      <c r="D86" s="12"/>
      <c r="E86" s="12" t="str">
        <f>データ!AI6</f>
        <v/>
      </c>
      <c r="F86" s="12" t="s">
        <v>38</v>
      </c>
      <c r="G86" s="12" t="s">
        <v>38</v>
      </c>
      <c r="H86" s="12" t="str">
        <f>データ!BP6</f>
        <v>【307.23】</v>
      </c>
      <c r="I86" s="12" t="str">
        <f>データ!CA6</f>
        <v>【59.98】</v>
      </c>
      <c r="J86" s="12" t="str">
        <f>データ!CL6</f>
        <v>【272.98】</v>
      </c>
      <c r="K86" s="12" t="str">
        <f>データ!CW6</f>
        <v>【58.71】</v>
      </c>
      <c r="L86" s="12" t="str">
        <f>データ!DH6</f>
        <v>【79.51】</v>
      </c>
      <c r="M86" s="12" t="s">
        <v>38</v>
      </c>
      <c r="N86" s="12" t="s">
        <v>38</v>
      </c>
      <c r="O86" s="12" t="str">
        <f>データ!EO6</f>
        <v>【-】</v>
      </c>
    </row>
  </sheetData>
  <sheetProtection algorithmName="SHA-512" hashValue="a7+jGG58DaXeIEwF5h7xqZZNpCuaBW8ygLnPMYIDm6YMVbsa2on1+y8ED1Ne3i/w/lotiWLjgFovnwaDKBbbGg==" saltValue="/gEZK+jguQUvrSMAViBCRw=="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2"/>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54</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5">
      <c r="A2" s="60" t="s">
        <v>56</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19</v>
      </c>
      <c r="B3" s="62" t="s">
        <v>30</v>
      </c>
      <c r="C3" s="62" t="s">
        <v>58</v>
      </c>
      <c r="D3" s="62" t="s">
        <v>59</v>
      </c>
      <c r="E3" s="62" t="s">
        <v>6</v>
      </c>
      <c r="F3" s="62" t="s">
        <v>5</v>
      </c>
      <c r="G3" s="62" t="s">
        <v>24</v>
      </c>
      <c r="H3" s="69" t="s">
        <v>55</v>
      </c>
      <c r="I3" s="72"/>
      <c r="J3" s="72"/>
      <c r="K3" s="72"/>
      <c r="L3" s="72"/>
      <c r="M3" s="72"/>
      <c r="N3" s="72"/>
      <c r="O3" s="72"/>
      <c r="P3" s="72"/>
      <c r="Q3" s="72"/>
      <c r="R3" s="72"/>
      <c r="S3" s="72"/>
      <c r="T3" s="72"/>
      <c r="U3" s="72"/>
      <c r="V3" s="72"/>
      <c r="W3" s="72"/>
      <c r="X3" s="77"/>
      <c r="Y3" s="80" t="s">
        <v>52</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12</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60" t="s">
        <v>60</v>
      </c>
      <c r="B4" s="63"/>
      <c r="C4" s="63"/>
      <c r="D4" s="63"/>
      <c r="E4" s="63"/>
      <c r="F4" s="63"/>
      <c r="G4" s="63"/>
      <c r="H4" s="70"/>
      <c r="I4" s="73"/>
      <c r="J4" s="73"/>
      <c r="K4" s="73"/>
      <c r="L4" s="73"/>
      <c r="M4" s="73"/>
      <c r="N4" s="73"/>
      <c r="O4" s="73"/>
      <c r="P4" s="73"/>
      <c r="Q4" s="73"/>
      <c r="R4" s="73"/>
      <c r="S4" s="73"/>
      <c r="T4" s="73"/>
      <c r="U4" s="73"/>
      <c r="V4" s="73"/>
      <c r="W4" s="73"/>
      <c r="X4" s="78"/>
      <c r="Y4" s="81" t="s">
        <v>23</v>
      </c>
      <c r="Z4" s="81"/>
      <c r="AA4" s="81"/>
      <c r="AB4" s="81"/>
      <c r="AC4" s="81"/>
      <c r="AD4" s="81"/>
      <c r="AE4" s="81"/>
      <c r="AF4" s="81"/>
      <c r="AG4" s="81"/>
      <c r="AH4" s="81"/>
      <c r="AI4" s="81"/>
      <c r="AJ4" s="81" t="s">
        <v>45</v>
      </c>
      <c r="AK4" s="81"/>
      <c r="AL4" s="81"/>
      <c r="AM4" s="81"/>
      <c r="AN4" s="81"/>
      <c r="AO4" s="81"/>
      <c r="AP4" s="81"/>
      <c r="AQ4" s="81"/>
      <c r="AR4" s="81"/>
      <c r="AS4" s="81"/>
      <c r="AT4" s="81"/>
      <c r="AU4" s="81" t="s">
        <v>26</v>
      </c>
      <c r="AV4" s="81"/>
      <c r="AW4" s="81"/>
      <c r="AX4" s="81"/>
      <c r="AY4" s="81"/>
      <c r="AZ4" s="81"/>
      <c r="BA4" s="81"/>
      <c r="BB4" s="81"/>
      <c r="BC4" s="81"/>
      <c r="BD4" s="81"/>
      <c r="BE4" s="81"/>
      <c r="BF4" s="81" t="s">
        <v>62</v>
      </c>
      <c r="BG4" s="81"/>
      <c r="BH4" s="81"/>
      <c r="BI4" s="81"/>
      <c r="BJ4" s="81"/>
      <c r="BK4" s="81"/>
      <c r="BL4" s="81"/>
      <c r="BM4" s="81"/>
      <c r="BN4" s="81"/>
      <c r="BO4" s="81"/>
      <c r="BP4" s="81"/>
      <c r="BQ4" s="81" t="s">
        <v>0</v>
      </c>
      <c r="BR4" s="81"/>
      <c r="BS4" s="81"/>
      <c r="BT4" s="81"/>
      <c r="BU4" s="81"/>
      <c r="BV4" s="81"/>
      <c r="BW4" s="81"/>
      <c r="BX4" s="81"/>
      <c r="BY4" s="81"/>
      <c r="BZ4" s="81"/>
      <c r="CA4" s="81"/>
      <c r="CB4" s="81" t="s">
        <v>61</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c r="A5" s="60" t="s">
        <v>69</v>
      </c>
      <c r="B5" s="64"/>
      <c r="C5" s="64"/>
      <c r="D5" s="64"/>
      <c r="E5" s="64"/>
      <c r="F5" s="64"/>
      <c r="G5" s="64"/>
      <c r="H5" s="71" t="s">
        <v>57</v>
      </c>
      <c r="I5" s="71" t="s">
        <v>70</v>
      </c>
      <c r="J5" s="71" t="s">
        <v>71</v>
      </c>
      <c r="K5" s="71" t="s">
        <v>72</v>
      </c>
      <c r="L5" s="71" t="s">
        <v>73</v>
      </c>
      <c r="M5" s="71" t="s">
        <v>7</v>
      </c>
      <c r="N5" s="71" t="s">
        <v>74</v>
      </c>
      <c r="O5" s="71" t="s">
        <v>75</v>
      </c>
      <c r="P5" s="71" t="s">
        <v>76</v>
      </c>
      <c r="Q5" s="71" t="s">
        <v>77</v>
      </c>
      <c r="R5" s="71" t="s">
        <v>78</v>
      </c>
      <c r="S5" s="71" t="s">
        <v>79</v>
      </c>
      <c r="T5" s="71" t="s">
        <v>80</v>
      </c>
      <c r="U5" s="71" t="s">
        <v>63</v>
      </c>
      <c r="V5" s="71" t="s">
        <v>81</v>
      </c>
      <c r="W5" s="71" t="s">
        <v>82</v>
      </c>
      <c r="X5" s="71" t="s">
        <v>83</v>
      </c>
      <c r="Y5" s="71" t="s">
        <v>84</v>
      </c>
      <c r="Z5" s="71" t="s">
        <v>85</v>
      </c>
      <c r="AA5" s="71" t="s">
        <v>86</v>
      </c>
      <c r="AB5" s="71" t="s">
        <v>87</v>
      </c>
      <c r="AC5" s="71" t="s">
        <v>88</v>
      </c>
      <c r="AD5" s="71" t="s">
        <v>90</v>
      </c>
      <c r="AE5" s="71" t="s">
        <v>91</v>
      </c>
      <c r="AF5" s="71" t="s">
        <v>92</v>
      </c>
      <c r="AG5" s="71" t="s">
        <v>93</v>
      </c>
      <c r="AH5" s="71" t="s">
        <v>94</v>
      </c>
      <c r="AI5" s="71" t="s">
        <v>44</v>
      </c>
      <c r="AJ5" s="71" t="s">
        <v>84</v>
      </c>
      <c r="AK5" s="71" t="s">
        <v>85</v>
      </c>
      <c r="AL5" s="71" t="s">
        <v>86</v>
      </c>
      <c r="AM5" s="71" t="s">
        <v>87</v>
      </c>
      <c r="AN5" s="71" t="s">
        <v>88</v>
      </c>
      <c r="AO5" s="71" t="s">
        <v>90</v>
      </c>
      <c r="AP5" s="71" t="s">
        <v>91</v>
      </c>
      <c r="AQ5" s="71" t="s">
        <v>92</v>
      </c>
      <c r="AR5" s="71" t="s">
        <v>93</v>
      </c>
      <c r="AS5" s="71" t="s">
        <v>94</v>
      </c>
      <c r="AT5" s="71" t="s">
        <v>89</v>
      </c>
      <c r="AU5" s="71" t="s">
        <v>84</v>
      </c>
      <c r="AV5" s="71" t="s">
        <v>85</v>
      </c>
      <c r="AW5" s="71" t="s">
        <v>86</v>
      </c>
      <c r="AX5" s="71" t="s">
        <v>87</v>
      </c>
      <c r="AY5" s="71" t="s">
        <v>88</v>
      </c>
      <c r="AZ5" s="71" t="s">
        <v>90</v>
      </c>
      <c r="BA5" s="71" t="s">
        <v>91</v>
      </c>
      <c r="BB5" s="71" t="s">
        <v>92</v>
      </c>
      <c r="BC5" s="71" t="s">
        <v>93</v>
      </c>
      <c r="BD5" s="71" t="s">
        <v>94</v>
      </c>
      <c r="BE5" s="71" t="s">
        <v>89</v>
      </c>
      <c r="BF5" s="71" t="s">
        <v>84</v>
      </c>
      <c r="BG5" s="71" t="s">
        <v>85</v>
      </c>
      <c r="BH5" s="71" t="s">
        <v>86</v>
      </c>
      <c r="BI5" s="71" t="s">
        <v>87</v>
      </c>
      <c r="BJ5" s="71" t="s">
        <v>88</v>
      </c>
      <c r="BK5" s="71" t="s">
        <v>90</v>
      </c>
      <c r="BL5" s="71" t="s">
        <v>91</v>
      </c>
      <c r="BM5" s="71" t="s">
        <v>92</v>
      </c>
      <c r="BN5" s="71" t="s">
        <v>93</v>
      </c>
      <c r="BO5" s="71" t="s">
        <v>94</v>
      </c>
      <c r="BP5" s="71" t="s">
        <v>89</v>
      </c>
      <c r="BQ5" s="71" t="s">
        <v>84</v>
      </c>
      <c r="BR5" s="71" t="s">
        <v>85</v>
      </c>
      <c r="BS5" s="71" t="s">
        <v>86</v>
      </c>
      <c r="BT5" s="71" t="s">
        <v>87</v>
      </c>
      <c r="BU5" s="71" t="s">
        <v>88</v>
      </c>
      <c r="BV5" s="71" t="s">
        <v>90</v>
      </c>
      <c r="BW5" s="71" t="s">
        <v>91</v>
      </c>
      <c r="BX5" s="71" t="s">
        <v>92</v>
      </c>
      <c r="BY5" s="71" t="s">
        <v>93</v>
      </c>
      <c r="BZ5" s="71" t="s">
        <v>94</v>
      </c>
      <c r="CA5" s="71" t="s">
        <v>89</v>
      </c>
      <c r="CB5" s="71" t="s">
        <v>84</v>
      </c>
      <c r="CC5" s="71" t="s">
        <v>85</v>
      </c>
      <c r="CD5" s="71" t="s">
        <v>86</v>
      </c>
      <c r="CE5" s="71" t="s">
        <v>87</v>
      </c>
      <c r="CF5" s="71" t="s">
        <v>88</v>
      </c>
      <c r="CG5" s="71" t="s">
        <v>90</v>
      </c>
      <c r="CH5" s="71" t="s">
        <v>91</v>
      </c>
      <c r="CI5" s="71" t="s">
        <v>92</v>
      </c>
      <c r="CJ5" s="71" t="s">
        <v>93</v>
      </c>
      <c r="CK5" s="71" t="s">
        <v>94</v>
      </c>
      <c r="CL5" s="71" t="s">
        <v>89</v>
      </c>
      <c r="CM5" s="71" t="s">
        <v>84</v>
      </c>
      <c r="CN5" s="71" t="s">
        <v>85</v>
      </c>
      <c r="CO5" s="71" t="s">
        <v>86</v>
      </c>
      <c r="CP5" s="71" t="s">
        <v>87</v>
      </c>
      <c r="CQ5" s="71" t="s">
        <v>88</v>
      </c>
      <c r="CR5" s="71" t="s">
        <v>90</v>
      </c>
      <c r="CS5" s="71" t="s">
        <v>91</v>
      </c>
      <c r="CT5" s="71" t="s">
        <v>92</v>
      </c>
      <c r="CU5" s="71" t="s">
        <v>93</v>
      </c>
      <c r="CV5" s="71" t="s">
        <v>94</v>
      </c>
      <c r="CW5" s="71" t="s">
        <v>89</v>
      </c>
      <c r="CX5" s="71" t="s">
        <v>84</v>
      </c>
      <c r="CY5" s="71" t="s">
        <v>85</v>
      </c>
      <c r="CZ5" s="71" t="s">
        <v>86</v>
      </c>
      <c r="DA5" s="71" t="s">
        <v>87</v>
      </c>
      <c r="DB5" s="71" t="s">
        <v>88</v>
      </c>
      <c r="DC5" s="71" t="s">
        <v>90</v>
      </c>
      <c r="DD5" s="71" t="s">
        <v>91</v>
      </c>
      <c r="DE5" s="71" t="s">
        <v>92</v>
      </c>
      <c r="DF5" s="71" t="s">
        <v>93</v>
      </c>
      <c r="DG5" s="71" t="s">
        <v>94</v>
      </c>
      <c r="DH5" s="71" t="s">
        <v>89</v>
      </c>
      <c r="DI5" s="71" t="s">
        <v>84</v>
      </c>
      <c r="DJ5" s="71" t="s">
        <v>85</v>
      </c>
      <c r="DK5" s="71" t="s">
        <v>86</v>
      </c>
      <c r="DL5" s="71" t="s">
        <v>87</v>
      </c>
      <c r="DM5" s="71" t="s">
        <v>88</v>
      </c>
      <c r="DN5" s="71" t="s">
        <v>90</v>
      </c>
      <c r="DO5" s="71" t="s">
        <v>91</v>
      </c>
      <c r="DP5" s="71" t="s">
        <v>92</v>
      </c>
      <c r="DQ5" s="71" t="s">
        <v>93</v>
      </c>
      <c r="DR5" s="71" t="s">
        <v>94</v>
      </c>
      <c r="DS5" s="71" t="s">
        <v>89</v>
      </c>
      <c r="DT5" s="71" t="s">
        <v>84</v>
      </c>
      <c r="DU5" s="71" t="s">
        <v>85</v>
      </c>
      <c r="DV5" s="71" t="s">
        <v>86</v>
      </c>
      <c r="DW5" s="71" t="s">
        <v>87</v>
      </c>
      <c r="DX5" s="71" t="s">
        <v>88</v>
      </c>
      <c r="DY5" s="71" t="s">
        <v>90</v>
      </c>
      <c r="DZ5" s="71" t="s">
        <v>91</v>
      </c>
      <c r="EA5" s="71" t="s">
        <v>92</v>
      </c>
      <c r="EB5" s="71" t="s">
        <v>93</v>
      </c>
      <c r="EC5" s="71" t="s">
        <v>94</v>
      </c>
      <c r="ED5" s="71" t="s">
        <v>89</v>
      </c>
      <c r="EE5" s="71" t="s">
        <v>84</v>
      </c>
      <c r="EF5" s="71" t="s">
        <v>85</v>
      </c>
      <c r="EG5" s="71" t="s">
        <v>86</v>
      </c>
      <c r="EH5" s="71" t="s">
        <v>87</v>
      </c>
      <c r="EI5" s="71" t="s">
        <v>88</v>
      </c>
      <c r="EJ5" s="71" t="s">
        <v>90</v>
      </c>
      <c r="EK5" s="71" t="s">
        <v>91</v>
      </c>
      <c r="EL5" s="71" t="s">
        <v>92</v>
      </c>
      <c r="EM5" s="71" t="s">
        <v>93</v>
      </c>
      <c r="EN5" s="71" t="s">
        <v>94</v>
      </c>
      <c r="EO5" s="71" t="s">
        <v>89</v>
      </c>
    </row>
    <row r="6" spans="1:145" s="59" customFormat="1">
      <c r="A6" s="60" t="s">
        <v>95</v>
      </c>
      <c r="B6" s="65">
        <f t="shared" ref="B6:X6" si="1">B7</f>
        <v>2019</v>
      </c>
      <c r="C6" s="65">
        <f t="shared" si="1"/>
        <v>442127</v>
      </c>
      <c r="D6" s="65">
        <f t="shared" si="1"/>
        <v>47</v>
      </c>
      <c r="E6" s="65">
        <f t="shared" si="1"/>
        <v>18</v>
      </c>
      <c r="F6" s="65">
        <f t="shared" si="1"/>
        <v>0</v>
      </c>
      <c r="G6" s="65">
        <f t="shared" si="1"/>
        <v>0</v>
      </c>
      <c r="H6" s="65" t="str">
        <f t="shared" si="1"/>
        <v>大分県　豊後大野市</v>
      </c>
      <c r="I6" s="65" t="str">
        <f t="shared" si="1"/>
        <v>法非適用</v>
      </c>
      <c r="J6" s="65" t="str">
        <f t="shared" si="1"/>
        <v>下水道事業</v>
      </c>
      <c r="K6" s="65" t="str">
        <f t="shared" si="1"/>
        <v>特定地域生活排水処理</v>
      </c>
      <c r="L6" s="65" t="str">
        <f t="shared" si="1"/>
        <v>K2</v>
      </c>
      <c r="M6" s="65" t="str">
        <f t="shared" si="1"/>
        <v>非設置</v>
      </c>
      <c r="N6" s="74" t="str">
        <f t="shared" si="1"/>
        <v>-</v>
      </c>
      <c r="O6" s="74" t="str">
        <f t="shared" si="1"/>
        <v>該当数値なし</v>
      </c>
      <c r="P6" s="74">
        <f t="shared" si="1"/>
        <v>4.18</v>
      </c>
      <c r="Q6" s="74">
        <f t="shared" si="1"/>
        <v>100</v>
      </c>
      <c r="R6" s="74">
        <f t="shared" si="1"/>
        <v>4430</v>
      </c>
      <c r="S6" s="74">
        <f t="shared" si="1"/>
        <v>35377</v>
      </c>
      <c r="T6" s="74">
        <f t="shared" si="1"/>
        <v>603.14</v>
      </c>
      <c r="U6" s="74">
        <f t="shared" si="1"/>
        <v>58.65</v>
      </c>
      <c r="V6" s="74">
        <f t="shared" si="1"/>
        <v>1466</v>
      </c>
      <c r="W6" s="74">
        <f t="shared" si="1"/>
        <v>18.09</v>
      </c>
      <c r="X6" s="74">
        <f t="shared" si="1"/>
        <v>81.040000000000006</v>
      </c>
      <c r="Y6" s="82">
        <f t="shared" ref="Y6:AH6" si="2">IF(Y7="",NA(),Y7)</f>
        <v>98.7</v>
      </c>
      <c r="Z6" s="82">
        <f t="shared" si="2"/>
        <v>103.21</v>
      </c>
      <c r="AA6" s="82">
        <f t="shared" si="2"/>
        <v>103.56</v>
      </c>
      <c r="AB6" s="82">
        <f t="shared" si="2"/>
        <v>103.78</v>
      </c>
      <c r="AC6" s="82">
        <f t="shared" si="2"/>
        <v>106.68</v>
      </c>
      <c r="AD6" s="74" t="e">
        <f t="shared" si="2"/>
        <v>#N/A</v>
      </c>
      <c r="AE6" s="74" t="e">
        <f t="shared" si="2"/>
        <v>#N/A</v>
      </c>
      <c r="AF6" s="74" t="e">
        <f t="shared" si="2"/>
        <v>#N/A</v>
      </c>
      <c r="AG6" s="74" t="e">
        <f t="shared" si="2"/>
        <v>#N/A</v>
      </c>
      <c r="AH6" s="74" t="e">
        <f t="shared" si="2"/>
        <v>#N/A</v>
      </c>
      <c r="AI6" s="74" t="str">
        <f>IF(AI7="","",IF(AI7="-","【-】","【"&amp;SUBSTITUTE(TEXT(AI7,"#,##0.00"),"-","△")&amp;"】"))</f>
        <v/>
      </c>
      <c r="AJ6" s="74" t="e">
        <f t="shared" ref="AJ6:AS6" si="3">IF(AJ7="",NA(),AJ7)</f>
        <v>#N/A</v>
      </c>
      <c r="AK6" s="74" t="e">
        <f t="shared" si="3"/>
        <v>#N/A</v>
      </c>
      <c r="AL6" s="74" t="e">
        <f t="shared" si="3"/>
        <v>#N/A</v>
      </c>
      <c r="AM6" s="74" t="e">
        <f t="shared" si="3"/>
        <v>#N/A</v>
      </c>
      <c r="AN6" s="74" t="e">
        <f t="shared" si="3"/>
        <v>#N/A</v>
      </c>
      <c r="AO6" s="74" t="e">
        <f t="shared" si="3"/>
        <v>#N/A</v>
      </c>
      <c r="AP6" s="74" t="e">
        <f t="shared" si="3"/>
        <v>#N/A</v>
      </c>
      <c r="AQ6" s="74" t="e">
        <f t="shared" si="3"/>
        <v>#N/A</v>
      </c>
      <c r="AR6" s="74" t="e">
        <f t="shared" si="3"/>
        <v>#N/A</v>
      </c>
      <c r="AS6" s="74" t="e">
        <f t="shared" si="3"/>
        <v>#N/A</v>
      </c>
      <c r="AT6" s="74" t="str">
        <f>IF(AT7="","",IF(AT7="-","【-】","【"&amp;SUBSTITUTE(TEXT(AT7,"#,##0.00"),"-","△")&amp;"】"))</f>
        <v/>
      </c>
      <c r="AU6" s="74" t="e">
        <f t="shared" ref="AU6:BD6" si="4">IF(AU7="",NA(),AU7)</f>
        <v>#N/A</v>
      </c>
      <c r="AV6" s="74" t="e">
        <f t="shared" si="4"/>
        <v>#N/A</v>
      </c>
      <c r="AW6" s="74" t="e">
        <f t="shared" si="4"/>
        <v>#N/A</v>
      </c>
      <c r="AX6" s="74" t="e">
        <f t="shared" si="4"/>
        <v>#N/A</v>
      </c>
      <c r="AY6" s="74" t="e">
        <f t="shared" si="4"/>
        <v>#N/A</v>
      </c>
      <c r="AZ6" s="74" t="e">
        <f t="shared" si="4"/>
        <v>#N/A</v>
      </c>
      <c r="BA6" s="74" t="e">
        <f t="shared" si="4"/>
        <v>#N/A</v>
      </c>
      <c r="BB6" s="74" t="e">
        <f t="shared" si="4"/>
        <v>#N/A</v>
      </c>
      <c r="BC6" s="74" t="e">
        <f t="shared" si="4"/>
        <v>#N/A</v>
      </c>
      <c r="BD6" s="74" t="e">
        <f t="shared" si="4"/>
        <v>#N/A</v>
      </c>
      <c r="BE6" s="74" t="str">
        <f>IF(BE7="","",IF(BE7="-","【-】","【"&amp;SUBSTITUTE(TEXT(BE7,"#,##0.00"),"-","△")&amp;"】"))</f>
        <v/>
      </c>
      <c r="BF6" s="82">
        <f t="shared" ref="BF6:BO6" si="5">IF(BF7="",NA(),BF7)</f>
        <v>11.85</v>
      </c>
      <c r="BG6" s="74">
        <f t="shared" si="5"/>
        <v>0</v>
      </c>
      <c r="BH6" s="82">
        <f t="shared" si="5"/>
        <v>161.88999999999999</v>
      </c>
      <c r="BI6" s="74">
        <f t="shared" si="5"/>
        <v>0</v>
      </c>
      <c r="BJ6" s="74">
        <f t="shared" si="5"/>
        <v>0</v>
      </c>
      <c r="BK6" s="82">
        <f t="shared" si="5"/>
        <v>392.19</v>
      </c>
      <c r="BL6" s="82">
        <f t="shared" si="5"/>
        <v>413.5</v>
      </c>
      <c r="BM6" s="82">
        <f t="shared" si="5"/>
        <v>244.85</v>
      </c>
      <c r="BN6" s="82">
        <f t="shared" si="5"/>
        <v>296.89</v>
      </c>
      <c r="BO6" s="82">
        <f t="shared" si="5"/>
        <v>270.57</v>
      </c>
      <c r="BP6" s="74" t="str">
        <f>IF(BP7="","",IF(BP7="-","【-】","【"&amp;SUBSTITUTE(TEXT(BP7,"#,##0.00"),"-","△")&amp;"】"))</f>
        <v>【307.23】</v>
      </c>
      <c r="BQ6" s="82">
        <f t="shared" ref="BQ6:BZ6" si="6">IF(BQ7="",NA(),BQ7)</f>
        <v>73.239999999999995</v>
      </c>
      <c r="BR6" s="82">
        <f t="shared" si="6"/>
        <v>71.459999999999994</v>
      </c>
      <c r="BS6" s="82">
        <f t="shared" si="6"/>
        <v>71.19</v>
      </c>
      <c r="BT6" s="82">
        <f t="shared" si="6"/>
        <v>67.19</v>
      </c>
      <c r="BU6" s="82">
        <f t="shared" si="6"/>
        <v>76.680000000000007</v>
      </c>
      <c r="BV6" s="82">
        <f t="shared" si="6"/>
        <v>57.03</v>
      </c>
      <c r="BW6" s="82">
        <f t="shared" si="6"/>
        <v>55.84</v>
      </c>
      <c r="BX6" s="82">
        <f t="shared" si="6"/>
        <v>64.78</v>
      </c>
      <c r="BY6" s="82">
        <f t="shared" si="6"/>
        <v>63.06</v>
      </c>
      <c r="BZ6" s="82">
        <f t="shared" si="6"/>
        <v>62.5</v>
      </c>
      <c r="CA6" s="74" t="str">
        <f>IF(CA7="","",IF(CA7="-","【-】","【"&amp;SUBSTITUTE(TEXT(CA7,"#,##0.00"),"-","△")&amp;"】"))</f>
        <v>【59.98】</v>
      </c>
      <c r="CB6" s="82">
        <f t="shared" ref="CB6:CK6" si="7">IF(CB7="",NA(),CB7)</f>
        <v>306.36</v>
      </c>
      <c r="CC6" s="82">
        <f t="shared" si="7"/>
        <v>319.81</v>
      </c>
      <c r="CD6" s="82">
        <f t="shared" si="7"/>
        <v>326.88</v>
      </c>
      <c r="CE6" s="82">
        <f t="shared" si="7"/>
        <v>352.85</v>
      </c>
      <c r="CF6" s="82">
        <f t="shared" si="7"/>
        <v>318.7</v>
      </c>
      <c r="CG6" s="82">
        <f t="shared" si="7"/>
        <v>283.73</v>
      </c>
      <c r="CH6" s="82">
        <f t="shared" si="7"/>
        <v>287.57</v>
      </c>
      <c r="CI6" s="82">
        <f t="shared" si="7"/>
        <v>250.21</v>
      </c>
      <c r="CJ6" s="82">
        <f t="shared" si="7"/>
        <v>264.77</v>
      </c>
      <c r="CK6" s="82">
        <f t="shared" si="7"/>
        <v>269.33</v>
      </c>
      <c r="CL6" s="74" t="str">
        <f>IF(CL7="","",IF(CL7="-","【-】","【"&amp;SUBSTITUTE(TEXT(CL7,"#,##0.00"),"-","△")&amp;"】"))</f>
        <v>【272.98】</v>
      </c>
      <c r="CM6" s="82">
        <f t="shared" ref="CM6:CV6" si="8">IF(CM7="",NA(),CM7)</f>
        <v>100</v>
      </c>
      <c r="CN6" s="82">
        <f t="shared" si="8"/>
        <v>100</v>
      </c>
      <c r="CO6" s="82">
        <f t="shared" si="8"/>
        <v>100</v>
      </c>
      <c r="CP6" s="82">
        <f t="shared" si="8"/>
        <v>100</v>
      </c>
      <c r="CQ6" s="82">
        <f t="shared" si="8"/>
        <v>100</v>
      </c>
      <c r="CR6" s="82">
        <f t="shared" si="8"/>
        <v>58.25</v>
      </c>
      <c r="CS6" s="82">
        <f t="shared" si="8"/>
        <v>61.55</v>
      </c>
      <c r="CT6" s="82">
        <f t="shared" si="8"/>
        <v>61.79</v>
      </c>
      <c r="CU6" s="82">
        <f t="shared" si="8"/>
        <v>59.94</v>
      </c>
      <c r="CV6" s="82">
        <f t="shared" si="8"/>
        <v>59.64</v>
      </c>
      <c r="CW6" s="74" t="str">
        <f>IF(CW7="","",IF(CW7="-","【-】","【"&amp;SUBSTITUTE(TEXT(CW7,"#,##0.00"),"-","△")&amp;"】"))</f>
        <v>【58.71】</v>
      </c>
      <c r="CX6" s="82">
        <f t="shared" ref="CX6:DG6" si="9">IF(CX7="",NA(),CX7)</f>
        <v>100</v>
      </c>
      <c r="CY6" s="82">
        <f t="shared" si="9"/>
        <v>100</v>
      </c>
      <c r="CZ6" s="82">
        <f t="shared" si="9"/>
        <v>100</v>
      </c>
      <c r="DA6" s="82">
        <f t="shared" si="9"/>
        <v>100</v>
      </c>
      <c r="DB6" s="82">
        <f t="shared" si="9"/>
        <v>100</v>
      </c>
      <c r="DC6" s="82">
        <f t="shared" si="9"/>
        <v>68.150000000000006</v>
      </c>
      <c r="DD6" s="82">
        <f t="shared" si="9"/>
        <v>67.489999999999995</v>
      </c>
      <c r="DE6" s="82">
        <f t="shared" si="9"/>
        <v>92.44</v>
      </c>
      <c r="DF6" s="82">
        <f t="shared" si="9"/>
        <v>89.66</v>
      </c>
      <c r="DG6" s="82">
        <f t="shared" si="9"/>
        <v>90.63</v>
      </c>
      <c r="DH6" s="74" t="str">
        <f>IF(DH7="","",IF(DH7="-","【-】","【"&amp;SUBSTITUTE(TEXT(DH7,"#,##0.00"),"-","△")&amp;"】"))</f>
        <v>【79.51】</v>
      </c>
      <c r="DI6" s="74" t="e">
        <f t="shared" ref="DI6:DR6" si="10">IF(DI7="",NA(),DI7)</f>
        <v>#N/A</v>
      </c>
      <c r="DJ6" s="74" t="e">
        <f t="shared" si="10"/>
        <v>#N/A</v>
      </c>
      <c r="DK6" s="74" t="e">
        <f t="shared" si="10"/>
        <v>#N/A</v>
      </c>
      <c r="DL6" s="74" t="e">
        <f t="shared" si="10"/>
        <v>#N/A</v>
      </c>
      <c r="DM6" s="74" t="e">
        <f t="shared" si="10"/>
        <v>#N/A</v>
      </c>
      <c r="DN6" s="74" t="e">
        <f t="shared" si="10"/>
        <v>#N/A</v>
      </c>
      <c r="DO6" s="74" t="e">
        <f t="shared" si="10"/>
        <v>#N/A</v>
      </c>
      <c r="DP6" s="74" t="e">
        <f t="shared" si="10"/>
        <v>#N/A</v>
      </c>
      <c r="DQ6" s="74" t="e">
        <f t="shared" si="10"/>
        <v>#N/A</v>
      </c>
      <c r="DR6" s="74" t="e">
        <f t="shared" si="10"/>
        <v>#N/A</v>
      </c>
      <c r="DS6" s="74" t="str">
        <f>IF(DS7="","",IF(DS7="-","【-】","【"&amp;SUBSTITUTE(TEXT(DS7,"#,##0.00"),"-","△")&amp;"】"))</f>
        <v/>
      </c>
      <c r="DT6" s="74" t="e">
        <f t="shared" ref="DT6:EC6" si="11">IF(DT7="",NA(),DT7)</f>
        <v>#N/A</v>
      </c>
      <c r="DU6" s="74" t="e">
        <f t="shared" si="11"/>
        <v>#N/A</v>
      </c>
      <c r="DV6" s="74" t="e">
        <f t="shared" si="11"/>
        <v>#N/A</v>
      </c>
      <c r="DW6" s="74" t="e">
        <f t="shared" si="11"/>
        <v>#N/A</v>
      </c>
      <c r="DX6" s="74" t="e">
        <f t="shared" si="11"/>
        <v>#N/A</v>
      </c>
      <c r="DY6" s="74" t="e">
        <f t="shared" si="11"/>
        <v>#N/A</v>
      </c>
      <c r="DZ6" s="74" t="e">
        <f t="shared" si="11"/>
        <v>#N/A</v>
      </c>
      <c r="EA6" s="74" t="e">
        <f t="shared" si="11"/>
        <v>#N/A</v>
      </c>
      <c r="EB6" s="74" t="e">
        <f t="shared" si="11"/>
        <v>#N/A</v>
      </c>
      <c r="EC6" s="74" t="e">
        <f t="shared" si="11"/>
        <v>#N/A</v>
      </c>
      <c r="ED6" s="74" t="str">
        <f>IF(ED7="","",IF(ED7="-","【-】","【"&amp;SUBSTITUTE(TEXT(ED7,"#,##0.00"),"-","△")&amp;"】"))</f>
        <v/>
      </c>
      <c r="EE6" s="82" t="str">
        <f t="shared" ref="EE6:EN6" si="12">IF(EE7="",NA(),EE7)</f>
        <v>-</v>
      </c>
      <c r="EF6" s="82" t="str">
        <f t="shared" si="12"/>
        <v>-</v>
      </c>
      <c r="EG6" s="82" t="str">
        <f t="shared" si="12"/>
        <v>-</v>
      </c>
      <c r="EH6" s="82" t="str">
        <f t="shared" si="12"/>
        <v>-</v>
      </c>
      <c r="EI6" s="82" t="str">
        <f t="shared" si="12"/>
        <v>-</v>
      </c>
      <c r="EJ6" s="82" t="str">
        <f t="shared" si="12"/>
        <v>-</v>
      </c>
      <c r="EK6" s="82" t="str">
        <f t="shared" si="12"/>
        <v>-</v>
      </c>
      <c r="EL6" s="82" t="str">
        <f t="shared" si="12"/>
        <v>-</v>
      </c>
      <c r="EM6" s="82" t="str">
        <f t="shared" si="12"/>
        <v>-</v>
      </c>
      <c r="EN6" s="82" t="str">
        <f t="shared" si="12"/>
        <v>-</v>
      </c>
      <c r="EO6" s="74" t="str">
        <f>IF(EO7="","",IF(EO7="-","【-】","【"&amp;SUBSTITUTE(TEXT(EO7,"#,##0.00"),"-","△")&amp;"】"))</f>
        <v>【-】</v>
      </c>
    </row>
    <row r="7" spans="1:145" s="59" customFormat="1">
      <c r="A7" s="60"/>
      <c r="B7" s="66">
        <v>2019</v>
      </c>
      <c r="C7" s="66">
        <v>442127</v>
      </c>
      <c r="D7" s="66">
        <v>47</v>
      </c>
      <c r="E7" s="66">
        <v>18</v>
      </c>
      <c r="F7" s="66">
        <v>0</v>
      </c>
      <c r="G7" s="66">
        <v>0</v>
      </c>
      <c r="H7" s="66" t="s">
        <v>96</v>
      </c>
      <c r="I7" s="66" t="s">
        <v>97</v>
      </c>
      <c r="J7" s="66" t="s">
        <v>98</v>
      </c>
      <c r="K7" s="66" t="s">
        <v>99</v>
      </c>
      <c r="L7" s="66" t="s">
        <v>100</v>
      </c>
      <c r="M7" s="66" t="s">
        <v>101</v>
      </c>
      <c r="N7" s="75" t="s">
        <v>38</v>
      </c>
      <c r="O7" s="75" t="s">
        <v>102</v>
      </c>
      <c r="P7" s="75">
        <v>4.18</v>
      </c>
      <c r="Q7" s="75">
        <v>100</v>
      </c>
      <c r="R7" s="75">
        <v>4430</v>
      </c>
      <c r="S7" s="75">
        <v>35377</v>
      </c>
      <c r="T7" s="75">
        <v>603.14</v>
      </c>
      <c r="U7" s="75">
        <v>58.65</v>
      </c>
      <c r="V7" s="75">
        <v>1466</v>
      </c>
      <c r="W7" s="75">
        <v>18.09</v>
      </c>
      <c r="X7" s="75">
        <v>81.040000000000006</v>
      </c>
      <c r="Y7" s="75">
        <v>98.7</v>
      </c>
      <c r="Z7" s="75">
        <v>103.21</v>
      </c>
      <c r="AA7" s="75">
        <v>103.56</v>
      </c>
      <c r="AB7" s="75">
        <v>103.78</v>
      </c>
      <c r="AC7" s="75">
        <v>106.68</v>
      </c>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v>11.85</v>
      </c>
      <c r="BG7" s="75">
        <v>0</v>
      </c>
      <c r="BH7" s="75">
        <v>161.88999999999999</v>
      </c>
      <c r="BI7" s="75">
        <v>0</v>
      </c>
      <c r="BJ7" s="75">
        <v>0</v>
      </c>
      <c r="BK7" s="75">
        <v>392.19</v>
      </c>
      <c r="BL7" s="75">
        <v>413.5</v>
      </c>
      <c r="BM7" s="75">
        <v>244.85</v>
      </c>
      <c r="BN7" s="75">
        <v>296.89</v>
      </c>
      <c r="BO7" s="75">
        <v>270.57</v>
      </c>
      <c r="BP7" s="75">
        <v>307.23</v>
      </c>
      <c r="BQ7" s="75">
        <v>73.239999999999995</v>
      </c>
      <c r="BR7" s="75">
        <v>71.459999999999994</v>
      </c>
      <c r="BS7" s="75">
        <v>71.19</v>
      </c>
      <c r="BT7" s="75">
        <v>67.19</v>
      </c>
      <c r="BU7" s="75">
        <v>76.680000000000007</v>
      </c>
      <c r="BV7" s="75">
        <v>57.03</v>
      </c>
      <c r="BW7" s="75">
        <v>55.84</v>
      </c>
      <c r="BX7" s="75">
        <v>64.78</v>
      </c>
      <c r="BY7" s="75">
        <v>63.06</v>
      </c>
      <c r="BZ7" s="75">
        <v>62.5</v>
      </c>
      <c r="CA7" s="75">
        <v>59.98</v>
      </c>
      <c r="CB7" s="75">
        <v>306.36</v>
      </c>
      <c r="CC7" s="75">
        <v>319.81</v>
      </c>
      <c r="CD7" s="75">
        <v>326.88</v>
      </c>
      <c r="CE7" s="75">
        <v>352.85</v>
      </c>
      <c r="CF7" s="75">
        <v>318.7</v>
      </c>
      <c r="CG7" s="75">
        <v>283.73</v>
      </c>
      <c r="CH7" s="75">
        <v>287.57</v>
      </c>
      <c r="CI7" s="75">
        <v>250.21</v>
      </c>
      <c r="CJ7" s="75">
        <v>264.77</v>
      </c>
      <c r="CK7" s="75">
        <v>269.33</v>
      </c>
      <c r="CL7" s="75">
        <v>272.98</v>
      </c>
      <c r="CM7" s="75">
        <v>100</v>
      </c>
      <c r="CN7" s="75">
        <v>100</v>
      </c>
      <c r="CO7" s="75">
        <v>100</v>
      </c>
      <c r="CP7" s="75">
        <v>100</v>
      </c>
      <c r="CQ7" s="75">
        <v>100</v>
      </c>
      <c r="CR7" s="75">
        <v>58.25</v>
      </c>
      <c r="CS7" s="75">
        <v>61.55</v>
      </c>
      <c r="CT7" s="75">
        <v>61.79</v>
      </c>
      <c r="CU7" s="75">
        <v>59.94</v>
      </c>
      <c r="CV7" s="75">
        <v>59.64</v>
      </c>
      <c r="CW7" s="75">
        <v>58.71</v>
      </c>
      <c r="CX7" s="75">
        <v>100</v>
      </c>
      <c r="CY7" s="75">
        <v>100</v>
      </c>
      <c r="CZ7" s="75">
        <v>100</v>
      </c>
      <c r="DA7" s="75">
        <v>100</v>
      </c>
      <c r="DB7" s="75">
        <v>100</v>
      </c>
      <c r="DC7" s="75">
        <v>68.150000000000006</v>
      </c>
      <c r="DD7" s="75">
        <v>67.489999999999995</v>
      </c>
      <c r="DE7" s="75">
        <v>92.44</v>
      </c>
      <c r="DF7" s="75">
        <v>89.66</v>
      </c>
      <c r="DG7" s="75">
        <v>90.63</v>
      </c>
      <c r="DH7" s="75">
        <v>79.510000000000005</v>
      </c>
      <c r="DI7" s="75"/>
      <c r="DJ7" s="75"/>
      <c r="DK7" s="75"/>
      <c r="DL7" s="75"/>
      <c r="DM7" s="75"/>
      <c r="DN7" s="75"/>
      <c r="DO7" s="75"/>
      <c r="DP7" s="75"/>
      <c r="DQ7" s="75"/>
      <c r="DR7" s="75"/>
      <c r="DS7" s="75"/>
      <c r="DT7" s="75"/>
      <c r="DU7" s="75"/>
      <c r="DV7" s="75"/>
      <c r="DW7" s="75"/>
      <c r="DX7" s="75"/>
      <c r="DY7" s="75"/>
      <c r="DZ7" s="75"/>
      <c r="EA7" s="75"/>
      <c r="EB7" s="75"/>
      <c r="EC7" s="75"/>
      <c r="ED7" s="75"/>
      <c r="EE7" s="75" t="s">
        <v>38</v>
      </c>
      <c r="EF7" s="75" t="s">
        <v>38</v>
      </c>
      <c r="EG7" s="75" t="s">
        <v>38</v>
      </c>
      <c r="EH7" s="75" t="s">
        <v>38</v>
      </c>
      <c r="EI7" s="75" t="s">
        <v>38</v>
      </c>
      <c r="EJ7" s="75" t="s">
        <v>38</v>
      </c>
      <c r="EK7" s="75" t="s">
        <v>38</v>
      </c>
      <c r="EL7" s="75" t="s">
        <v>38</v>
      </c>
      <c r="EM7" s="75" t="s">
        <v>38</v>
      </c>
      <c r="EN7" s="75" t="s">
        <v>38</v>
      </c>
      <c r="EO7" s="75" t="s">
        <v>38</v>
      </c>
    </row>
    <row r="8" spans="1:145">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row>
    <row r="9" spans="1:145">
      <c r="A9" s="61"/>
      <c r="B9" s="61" t="s">
        <v>103</v>
      </c>
      <c r="C9" s="61" t="s">
        <v>104</v>
      </c>
      <c r="D9" s="61" t="s">
        <v>105</v>
      </c>
      <c r="E9" s="61" t="s">
        <v>106</v>
      </c>
      <c r="F9" s="61" t="s">
        <v>107</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5">
      <c r="A10" s="61" t="s">
        <v>30</v>
      </c>
      <c r="B10" s="67">
        <f>DATEVALUE($B7+12-B11&amp;"/1/"&amp;B12)</f>
        <v>46388</v>
      </c>
      <c r="C10" s="67">
        <f>DATEVALUE($B7+12-C11&amp;"/1/"&amp;C12)</f>
        <v>46753</v>
      </c>
      <c r="D10" s="67">
        <f>DATEVALUE($B7+12-D11&amp;"/1/"&amp;D12)</f>
        <v>47119</v>
      </c>
      <c r="E10" s="67">
        <f>DATEVALUE($B7+12-E11&amp;"/1/"&amp;E12)</f>
        <v>47484</v>
      </c>
      <c r="F10" s="68">
        <f>DATEVALUE($B7+12-F11&amp;"/1/"&amp;F12)</f>
        <v>47849</v>
      </c>
    </row>
    <row r="11" spans="1:145">
      <c r="B11">
        <v>4</v>
      </c>
      <c r="C11">
        <v>3</v>
      </c>
      <c r="D11">
        <v>2</v>
      </c>
      <c r="E11">
        <v>1</v>
      </c>
      <c r="F11">
        <v>0</v>
      </c>
      <c r="G11" t="s">
        <v>108</v>
      </c>
    </row>
    <row r="12" spans="1:145">
      <c r="B12">
        <v>1</v>
      </c>
      <c r="C12">
        <v>1</v>
      </c>
      <c r="D12">
        <v>1</v>
      </c>
      <c r="E12">
        <v>1</v>
      </c>
      <c r="F12">
        <v>1</v>
      </c>
      <c r="G12" t="s">
        <v>109</v>
      </c>
    </row>
    <row r="13" spans="1:145">
      <c r="B13" t="s">
        <v>110</v>
      </c>
      <c r="C13" t="s">
        <v>110</v>
      </c>
      <c r="D13" t="s">
        <v>110</v>
      </c>
      <c r="E13" t="s">
        <v>110</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2"/>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2020-12-04T03:19:15Z</dcterms:created>
  <dcterms:modified xsi:type="dcterms:W3CDTF">2021-01-19T01:54:32Z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3.1.5.0</vt:lpwstr>
    </vt:vector>
  </property>
  <property fmtid="{DCFEDD21-7773-49B2-8022-6FC58DB5260B}" pid="3" name="LastSavedVersion">
    <vt:lpwstr>3.1.5.0</vt:lpwstr>
  </property>
  <property fmtid="{DCFEDD21-7773-49B2-8022-6FC58DB5260B}" pid="4" name="LastSavedDate">
    <vt:filetime>2021-01-19T01:54:32Z</vt:filetime>
  </property>
</Properties>
</file>