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11宇佐市\"/>
    </mc:Choice>
  </mc:AlternateContent>
  <workbookProtection workbookAlgorithmName="SHA-512" workbookHashValue="ISBGjMG2yE4IOqHt6PG3+zhSAJ/a/i49L6BqwucwjHORkojR9US/r/vC2m7KQEbnN/tOiQgqp9+FUzo7OSifMA==" workbookSaltValue="HGBJEuf0zENb7sQRPkY/BA==" workbookSpinCount="100000" lockStructure="1"/>
  <bookViews>
    <workbookView xWindow="-105" yWindow="-105" windowWidth="22200" windowHeight="1317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D10" i="4"/>
  <c r="I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<sst xmlns="http://schemas.openxmlformats.org/spreadsheetml/2006/main" count="236" uniqueCount="118">
  <si>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</si>
  <si>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</si>
  <si>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</si>
  <si>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</si>
  <si>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</si>
  <si>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</si>
  <si>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</si>
  <si>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</si>
  <si>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</si>
  <si>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</si>
  <si>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</si>
  <si>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</si>
  <si>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</si>
  <si>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</si>
  <si>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</si>
  <si>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</si>
  <si>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</si>
  <si>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</si>
  <si>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</si>
  <si>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</si>
  <si>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</si>
  <si>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</si>
  <si>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</si>
  <si>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</si>
  <si>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</si>
  <si>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</si>
  <si>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</si>
  <si>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</si>
  <si>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</si>
  <si>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</si>
  <si>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</si>
  <si>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</si>
  <si>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</si>
  <si>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</si>
  <si>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</si>
  <si>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</si>
  <si>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</si>
  <si>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</si>
  <si>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</si>
  <si>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</si>
  <si>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</si>
  <si>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</si>
  <si>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</si>
  <si>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</si>
  <si>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</si>
  <si>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</si>
  <si>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</si>
  <si>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</si>
  <si>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</si>
  <si>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</si>
  <si>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</si>
  <si>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</si>
  <si>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</si>
  <si>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</si>
  <si>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</si>
  <si>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</si>
  <si>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</si>
  <si>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</si>
  <si>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</si>
  <si>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</si>
  <si>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</si>
  <si>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</si>
  <si>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</si>
  <si>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</si>
  <si>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</si>
  <si>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</si>
  <si>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</si>
  <si>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</si>
  <si>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</si>
  <si>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</si>
  <si>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</si>
  <si>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</si>
  <si>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</si>
  <si>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</si>
  <si>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</si>
  <si>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</si>
  <si>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</si>
  <si>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</si>
  <si>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</si>
  <si>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</si>
  <si>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</si>
  <si>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</si>
  <si>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</si>
  <si>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</si>
  <si>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</si>
  <si>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</si>
  <si>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</si>
  <si>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</si>
  <si>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</si>
  <si>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</si>
  <si>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</si>
  <si>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</si>
  <si>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</si>
  <si>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</si>
  <si>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</si>
  <si>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</si>
  <si>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</si>
  <si>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</si>
  <si>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</si>
  <si>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</si>
  <si>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</si>
  <si>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</si>
  <si>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</si>
  <si>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</si>
  <si>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</si>
  <si>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</si>
  <si>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</si>
  <si>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</si>
  <si>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</si>
  <si>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</si>
  <si>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</si>
  <si>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</si>
  <si>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</si>
  <si>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</si>
  <si>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</si>
  <si>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現在の数値は0％であり、今後、管渠の改修等について計画する必要がある。また、施設の改修については、ライフサイクルのコストの最小化を計るため、21年度に各施設の機能診断を実施し策定した最適整備構想に基づき、将来的にも農業集落排水施設として維持管理を行う4処理区（山城、深見、矢部、御沓）の機器更新（機能強化事業）を経年経過したものから順次行っている。</t>
    <phoneticPr fontId="4"/>
  </si>
  <si>
    <t>　施設整備の老朽化により改修等に係る費用の発生は避けられない状況であることから、国や県の補助事業を活用し、より一層の効率的かつ計画的な維持管理を行い経費削減に努める。
　今後の課題として、地域間の格差を是正することを目的に、使用料の料金体系の見直しに努めていく。現在の使用料である1か月20㎥あたり3,020円/月は類団数値(3,248円/月)を大きく下回っていることから、今後、繰入金の抑制につながるような料金体系の設定が必要不可欠である。
　さらに、水洗化率の向上のため、関係自治区への説明会を行うとともに生活排水推進員制度の導入も検討しながら、未接続世帯への普及促進活動に努めていく。</t>
    <phoneticPr fontId="4"/>
  </si>
  <si>
    <t>①「収益的収支比率」
　年々上昇傾向にあるが、施設整備の老朽化による修繕料、点検整備費等の諸経費の増加は避けられない状況であることから、効率的な運営や経費削減に取り組む。
④「企業債残高対事業規模比率」
　類似団体の平均値を大幅に上回っているが、これは同項目に対する算定基準を、公共下水道事業及び特定環境保全公共下水道事業と統一し令和元年度分のみの金額で計上したことによるものである。
⑤「経費回収率」
　当年度の経費回収率は、類似団体の平均値を下回った。
⑥「汚水処理原価」
　汚水処理費の増加に伴い汚水処理原価も大幅な増となった。
⑦「施設利用率」
　数値に大きな変動がなく、どの年度も類似団体の平均値を下回っている。新規加入者による水洗化率の向上及び効率的な運営による経費削減に努める。
⑧「水洗化率」
　どの年度を見ても類似団体の平均値を下回る状況が続いている。水洗化率の向上による使用料収入を図るため、未接続世帯への普及促進に積極的な取り組みを行っていく必要がある。</t>
    <rPh sb="126" eb="127">
      <t>ドウ</t>
    </rPh>
    <rPh sb="127" eb="129">
      <t>コウモク</t>
    </rPh>
    <rPh sb="130" eb="131">
      <t>タイ</t>
    </rPh>
    <rPh sb="133" eb="135">
      <t>サンテイ</t>
    </rPh>
    <rPh sb="135" eb="137">
      <t>キジュン</t>
    </rPh>
    <rPh sb="139" eb="141">
      <t>コウキョウ</t>
    </rPh>
    <rPh sb="141" eb="144">
      <t>ゲスイドウ</t>
    </rPh>
    <rPh sb="144" eb="146">
      <t>ジギョウ</t>
    </rPh>
    <rPh sb="146" eb="147">
      <t>オヨ</t>
    </rPh>
    <rPh sb="148" eb="150">
      <t>トクテイ</t>
    </rPh>
    <rPh sb="150" eb="152">
      <t>カンキョウ</t>
    </rPh>
    <rPh sb="152" eb="154">
      <t>ホゼン</t>
    </rPh>
    <rPh sb="154" eb="156">
      <t>コウキョウ</t>
    </rPh>
    <rPh sb="156" eb="159">
      <t>ゲスイドウ</t>
    </rPh>
    <rPh sb="159" eb="161">
      <t>ジギョウ</t>
    </rPh>
    <rPh sb="162" eb="164">
      <t>トウイツ</t>
    </rPh>
    <rPh sb="165" eb="167">
      <t>レイワ</t>
    </rPh>
    <rPh sb="167" eb="168">
      <t>ガン</t>
    </rPh>
    <rPh sb="223" eb="224">
      <t>シタ</t>
    </rPh>
    <rPh sb="246" eb="248">
      <t>ゾウカ</t>
    </rPh>
    <rPh sb="261" eb="262">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</si>
</sst>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1E-4F83-80D4-7F176F5448A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C1E-4F83-80D4-7F176F5448A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36.58</c:v>
                </c:pt>
                <c:pt idx="1">
                  <c:v>37.520000000000003</c:v>
                </c:pt>
                <c:pt idx="2">
                  <c:v>37.659999999999997</c:v>
                </c:pt>
                <c:pt idx="3">
                  <c:v>36.07</c:v>
                </c:pt>
                <c:pt idx="4">
                  <c:v>38.69</c:v>
                </c:pt>
              </c:numCache>
            </c:numRef>
          </c:val>
          <c:extLst>
            <c:ext xmlns:c16="http://schemas.microsoft.com/office/drawing/2014/chart" uri="{C3380CC4-5D6E-409C-BE32-E72D297353CC}">
              <c16:uniqueId val="{00000000-EBBA-4CDF-A974-114D05CF7A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BBA-4CDF-A974-114D05CF7A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69.34</c:v>
                </c:pt>
                <c:pt idx="1">
                  <c:v>70.790000000000006</c:v>
                </c:pt>
                <c:pt idx="2">
                  <c:v>70.17</c:v>
                </c:pt>
                <c:pt idx="3">
                  <c:v>71.66</c:v>
                </c:pt>
                <c:pt idx="4">
                  <c:v>72.010000000000005</c:v>
                </c:pt>
              </c:numCache>
            </c:numRef>
          </c:val>
          <c:extLst>
            <c:ext xmlns:c16="http://schemas.microsoft.com/office/drawing/2014/chart" uri="{C3380CC4-5D6E-409C-BE32-E72D297353CC}">
              <c16:uniqueId val="{00000000-EC64-4C9D-A6EB-A5A61B1C54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C64-4C9D-A6EB-A5A61B1C54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65.63</c:v>
                </c:pt>
                <c:pt idx="1">
                  <c:v>72.38</c:v>
                </c:pt>
                <c:pt idx="2">
                  <c:v>75.849999999999994</c:v>
                </c:pt>
                <c:pt idx="3">
                  <c:v>80.08</c:v>
                </c:pt>
                <c:pt idx="4">
                  <c:v>86.83</c:v>
                </c:pt>
              </c:numCache>
            </c:numRef>
          </c:val>
          <c:extLst>
            <c:ext xmlns:c16="http://schemas.microsoft.com/office/drawing/2014/chart" uri="{C3380CC4-5D6E-409C-BE32-E72D297353CC}">
              <c16:uniqueId val="{00000000-0DE4-4F43-B268-E485C3BC86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4-4F43-B268-E485C3BC86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A-42AE-9BC8-B5A9D0BD03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A-42AE-9BC8-B5A9D0BD03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C1-49F7-933A-9A2C527F1B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C1-49F7-933A-9A2C527F1B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7D-43DC-B480-CED5CB3E4A8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7D-43DC-B480-CED5CB3E4A8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7-46E8-867A-F1BC362C93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7-46E8-867A-F1BC362C93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1169.54</c:v>
                </c:pt>
                <c:pt idx="1">
                  <c:v>801.11</c:v>
                </c:pt>
                <c:pt idx="2">
                  <c:v>3534.23</c:v>
                </c:pt>
                <c:pt idx="3">
                  <c:v>4644.62</c:v>
                </c:pt>
                <c:pt idx="4">
                  <c:v>4518.79</c:v>
                </c:pt>
              </c:numCache>
            </c:numRef>
          </c:val>
          <c:extLst>
            <c:ext xmlns:c16="http://schemas.microsoft.com/office/drawing/2014/chart" uri="{C3380CC4-5D6E-409C-BE32-E72D297353CC}">
              <c16:uniqueId val="{00000000-D152-4169-B7D0-064067D2F8F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152-4169-B7D0-064067D2F8F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47.73</c:v>
                </c:pt>
                <c:pt idx="1">
                  <c:v>48.6</c:v>
                </c:pt>
                <c:pt idx="2">
                  <c:v>43.21</c:v>
                </c:pt>
                <c:pt idx="3">
                  <c:v>58.17</c:v>
                </c:pt>
                <c:pt idx="4">
                  <c:v>40.950000000000003</c:v>
                </c:pt>
              </c:numCache>
            </c:numRef>
          </c:val>
          <c:extLst>
            <c:ext xmlns:c16="http://schemas.microsoft.com/office/drawing/2014/chart" uri="{C3380CC4-5D6E-409C-BE32-E72D297353CC}">
              <c16:uniqueId val="{00000000-2165-40D2-B141-DAA767C65B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165-40D2-B141-DAA767C65B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272.64</c:v>
                </c:pt>
                <c:pt idx="1">
                  <c:v>266.69</c:v>
                </c:pt>
                <c:pt idx="2">
                  <c:v>299.62</c:v>
                </c:pt>
                <c:pt idx="3">
                  <c:v>231.81</c:v>
                </c:pt>
                <c:pt idx="4">
                  <c:v>330.53</c:v>
                </c:pt>
              </c:numCache>
            </c:numRef>
          </c:val>
          <c:extLst>
            <c:ext xmlns:c16="http://schemas.microsoft.com/office/drawing/2014/chart" uri="{C3380CC4-5D6E-409C-BE32-E72D297353CC}">
              <c16:uniqueId val="{00000000-118E-429A-A24B-A819600754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18E-429A-A24B-A819600754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70" zoomScaleNormal="100" zoomScaleSheetLayoutView="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宇佐市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55702</v>
      </c>
      <c r="AM8" s="51"/>
      <c r="AN8" s="51"/>
      <c r="AO8" s="51"/>
      <c r="AP8" s="51"/>
      <c r="AQ8" s="51"/>
      <c r="AR8" s="51"/>
      <c r="AS8" s="51"/>
      <c r="AT8" s="46">
        <f>データ!T6</f>
        <v>439.05</v>
      </c>
      <c r="AU8" s="46"/>
      <c r="AV8" s="46"/>
      <c r="AW8" s="46"/>
      <c r="AX8" s="46"/>
      <c r="AY8" s="46"/>
      <c r="AZ8" s="46"/>
      <c r="BA8" s="46"/>
      <c r="BB8" s="46">
        <f>データ!U6</f>
        <v>126.87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6.35</v>
      </c>
      <c r="Q10" s="46"/>
      <c r="R10" s="46"/>
      <c r="S10" s="46"/>
      <c r="T10" s="46"/>
      <c r="U10" s="46"/>
      <c r="V10" s="46"/>
      <c r="W10" s="46">
        <f>データ!Q6</f>
        <v>84.18</v>
      </c>
      <c r="X10" s="46"/>
      <c r="Y10" s="46"/>
      <c r="Z10" s="46"/>
      <c r="AA10" s="46"/>
      <c r="AB10" s="46"/>
      <c r="AC10" s="46"/>
      <c r="AD10" s="51">
        <f>データ!R6</f>
        <v>3080</v>
      </c>
      <c r="AE10" s="51"/>
      <c r="AF10" s="51"/>
      <c r="AG10" s="51"/>
      <c r="AH10" s="51"/>
      <c r="AI10" s="51"/>
      <c r="AJ10" s="51"/>
      <c r="AK10" s="2"/>
      <c r="AL10" s="51">
        <f>データ!V6</f>
        <v>3509</v>
      </c>
      <c r="AM10" s="51"/>
      <c r="AN10" s="51"/>
      <c r="AO10" s="51"/>
      <c r="AP10" s="51"/>
      <c r="AQ10" s="51"/>
      <c r="AR10" s="51"/>
      <c r="AS10" s="51"/>
      <c r="AT10" s="46">
        <f>データ!W6</f>
        <v>1.97</v>
      </c>
      <c r="AU10" s="46"/>
      <c r="AV10" s="46"/>
      <c r="AW10" s="46"/>
      <c r="AX10" s="46"/>
      <c r="AY10" s="46"/>
      <c r="AZ10" s="46"/>
      <c r="BA10" s="46"/>
      <c r="BB10" s="46">
        <f>データ!X6</f>
        <v>1781.22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Nb+EDiUw1u4HAiNGt+W61KQbszJZ+p8vxEddCtzbQ4d7hwVLxhA+4p/jfJZ5k0pW5tc9H6P9CtgbvIicKoHxtw==" saltValue="/1XSwwKN9yGNSpNg4bQ7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442119</v>
      </c>
      <c r="D6" s="33">
        <f t="shared" si="3"/>
        <v>47</v>
      </c>
      <c r="E6" s="33">
        <f t="shared" si="3"/>
        <v>17</v>
      </c>
      <c r="F6" s="33">
        <f t="shared" si="3"/>
        <v>5</v>
      </c>
      <c r="G6" s="33">
        <f t="shared" si="3"/>
        <v>0</v>
      </c>
      <c r="H6" s="33" t="str">
        <f t="shared" si="3"/>
        <v>大分県　宇佐市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6.35</v>
      </c>
      <c r="Q6" s="34">
        <f t="shared" si="3"/>
        <v>84.18</v>
      </c>
      <c r="R6" s="34">
        <f t="shared" si="3"/>
        <v>3080</v>
      </c>
      <c r="S6" s="34">
        <f t="shared" si="3"/>
        <v>55702</v>
      </c>
      <c r="T6" s="34">
        <f t="shared" si="3"/>
        <v>439.05</v>
      </c>
      <c r="U6" s="34">
        <f t="shared" si="3"/>
        <v>126.87</v>
      </c>
      <c r="V6" s="34">
        <f t="shared" si="3"/>
        <v>3509</v>
      </c>
      <c r="W6" s="34">
        <f t="shared" si="3"/>
        <v>1.97</v>
      </c>
      <c r="X6" s="34">
        <f t="shared" si="3"/>
        <v>1781.22</v>
      </c>
      <c r="Y6" s="35">
        <f>IF(Y7="",NA(),Y7)</f>
        <v>65.63</v>
      </c>
      <c r="Z6" s="35">
        <f t="shared" ref="Z6:AH6" si="4">IF(Z7="",NA(),Z7)</f>
        <v>72.38</v>
      </c>
      <c r="AA6" s="35">
        <f t="shared" si="4"/>
        <v>75.849999999999994</v>
      </c>
      <c r="AB6" s="35">
        <f t="shared" si="4"/>
        <v>80.08</v>
      </c>
      <c r="AC6" s="35">
        <f t="shared" si="4"/>
        <v>86.83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1169.54</v>
      </c>
      <c r="BG6" s="35">
        <f t="shared" ref="BG6:BO6" si="7">IF(BG7="",NA(),BG7)</f>
        <v>801.11</v>
      </c>
      <c r="BH6" s="35">
        <f t="shared" si="7"/>
        <v>3534.23</v>
      </c>
      <c r="BI6" s="35">
        <f t="shared" si="7"/>
        <v>4644.62</v>
      </c>
      <c r="BJ6" s="35">
        <f t="shared" si="7"/>
        <v>4518.79</v>
      </c>
      <c r="BK6" s="35">
        <f t="shared" si="7"/>
        <v>1081.8</v>
      </c>
      <c r="BL6" s="35">
        <f t="shared" si="7"/>
        <v>974.93</v>
      </c>
      <c r="BM6" s="35">
        <f t="shared" si="7"/>
        <v>855.8</v>
      </c>
      <c r="BN6" s="35">
        <f t="shared" si="7"/>
        <v>789.46</v>
      </c>
      <c r="BO6" s="35">
        <f t="shared" si="7"/>
        <v>826.83</v>
      </c>
      <c r="BP6" s="34" t="str">
        <f>IF(BP7="","",IF(BP7="-","【-】","【"&amp;SUBSTITUTE(TEXT(BP7,"#,##0.00"),"-","△")&amp;"】"))</f>
        <v>【765.47】</v>
      </c>
      <c r="BQ6" s="35">
        <f>IF(BQ7="",NA(),BQ7)</f>
        <v>47.73</v>
      </c>
      <c r="BR6" s="35">
        <f t="shared" ref="BR6:BZ6" si="8">IF(BR7="",NA(),BR7)</f>
        <v>48.6</v>
      </c>
      <c r="BS6" s="35">
        <f t="shared" si="8"/>
        <v>43.21</v>
      </c>
      <c r="BT6" s="35">
        <f t="shared" si="8"/>
        <v>58.17</v>
      </c>
      <c r="BU6" s="35">
        <f t="shared" si="8"/>
        <v>40.950000000000003</v>
      </c>
      <c r="BV6" s="35">
        <f t="shared" si="8"/>
        <v>52.19</v>
      </c>
      <c r="BW6" s="35">
        <f t="shared" si="8"/>
        <v>55.32</v>
      </c>
      <c r="BX6" s="35">
        <f t="shared" si="8"/>
        <v>59.8</v>
      </c>
      <c r="BY6" s="35">
        <f t="shared" si="8"/>
        <v>57.77</v>
      </c>
      <c r="BZ6" s="35">
        <f t="shared" si="8"/>
        <v>57.31</v>
      </c>
      <c r="CA6" s="34" t="str">
        <f>IF(CA7="","",IF(CA7="-","【-】","【"&amp;SUBSTITUTE(TEXT(CA7,"#,##0.00"),"-","△")&amp;"】"))</f>
        <v>【59.59】</v>
      </c>
      <c r="CB6" s="35">
        <f>IF(CB7="",NA(),CB7)</f>
        <v>272.64</v>
      </c>
      <c r="CC6" s="35">
        <f t="shared" ref="CC6:CK6" si="9">IF(CC7="",NA(),CC7)</f>
        <v>266.69</v>
      </c>
      <c r="CD6" s="35">
        <f t="shared" si="9"/>
        <v>299.62</v>
      </c>
      <c r="CE6" s="35">
        <f t="shared" si="9"/>
        <v>231.81</v>
      </c>
      <c r="CF6" s="35">
        <f t="shared" si="9"/>
        <v>330.53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36.58</v>
      </c>
      <c r="CN6" s="35">
        <f t="shared" ref="CN6:CV6" si="10">IF(CN7="",NA(),CN7)</f>
        <v>37.520000000000003</v>
      </c>
      <c r="CO6" s="35">
        <f t="shared" si="10"/>
        <v>37.659999999999997</v>
      </c>
      <c r="CP6" s="35">
        <f t="shared" si="10"/>
        <v>36.07</v>
      </c>
      <c r="CQ6" s="35">
        <f t="shared" si="10"/>
        <v>38.69</v>
      </c>
      <c r="CR6" s="35">
        <f t="shared" si="10"/>
        <v>52.31</v>
      </c>
      <c r="CS6" s="35">
        <f t="shared" si="10"/>
        <v>60.65</v>
      </c>
      <c r="CT6" s="35">
        <f t="shared" si="10"/>
        <v>51.75</v>
      </c>
      <c r="CU6" s="35">
        <f t="shared" si="10"/>
        <v>50.68</v>
      </c>
      <c r="CV6" s="35">
        <f t="shared" si="10"/>
        <v>50.14</v>
      </c>
      <c r="CW6" s="34" t="str">
        <f>IF(CW7="","",IF(CW7="-","【-】","【"&amp;SUBSTITUTE(TEXT(CW7,"#,##0.00"),"-","△")&amp;"】"))</f>
        <v>【51.30】</v>
      </c>
      <c r="CX6" s="35">
        <f>IF(CX7="",NA(),CX7)</f>
        <v>69.34</v>
      </c>
      <c r="CY6" s="35">
        <f t="shared" ref="CY6:DG6" si="11">IF(CY7="",NA(),CY7)</f>
        <v>70.790000000000006</v>
      </c>
      <c r="CZ6" s="35">
        <f t="shared" si="11"/>
        <v>70.17</v>
      </c>
      <c r="DA6" s="35">
        <f t="shared" si="11"/>
        <v>71.66</v>
      </c>
      <c r="DB6" s="35">
        <f t="shared" si="11"/>
        <v>72.010000000000005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442119</v>
      </c>
      <c r="D7" s="37">
        <v>47</v>
      </c>
      <c r="E7" s="37">
        <v>17</v>
      </c>
      <c r="F7" s="37">
        <v>5</v>
      </c>
      <c r="G7" s="37">
        <v>0</v>
      </c>
      <c r="H7" s="37" t="s">
        <v>96</v>
      </c>
      <c r="I7" s="37" t="s">
        <v>97</v>
      </c>
      <c r="J7" s="37" t="s">
        <v>98</v>
      </c>
      <c r="K7" s="37" t="s">
        <v>99</v>
      </c>
      <c r="L7" s="37" t="s">
        <v>100</v>
      </c>
      <c r="M7" s="37" t="s">
        <v>101</v>
      </c>
      <c r="N7" s="38" t="s">
        <v>102</v>
      </c>
      <c r="O7" s="38" t="s">
        <v>103</v>
      </c>
      <c r="P7" s="38">
        <v>6.35</v>
      </c>
      <c r="Q7" s="38">
        <v>84.18</v>
      </c>
      <c r="R7" s="38">
        <v>3080</v>
      </c>
      <c r="S7" s="38">
        <v>55702</v>
      </c>
      <c r="T7" s="38">
        <v>439.05</v>
      </c>
      <c r="U7" s="38">
        <v>126.87</v>
      </c>
      <c r="V7" s="38">
        <v>3509</v>
      </c>
      <c r="W7" s="38">
        <v>1.97</v>
      </c>
      <c r="X7" s="38">
        <v>1781.22</v>
      </c>
      <c r="Y7" s="38">
        <v>65.63</v>
      </c>
      <c r="Z7" s="38">
        <v>72.38</v>
      </c>
      <c r="AA7" s="38">
        <v>75.849999999999994</v>
      </c>
      <c r="AB7" s="38">
        <v>80.08</v>
      </c>
      <c r="AC7" s="38">
        <v>86.83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1169.54</v>
      </c>
      <c r="BG7" s="38">
        <v>801.11</v>
      </c>
      <c r="BH7" s="38">
        <v>3534.23</v>
      </c>
      <c r="BI7" s="38">
        <v>4644.62</v>
      </c>
      <c r="BJ7" s="38">
        <v>4518.79</v>
      </c>
      <c r="BK7" s="38">
        <v>1081.8</v>
      </c>
      <c r="BL7" s="38">
        <v>974.93</v>
      </c>
      <c r="BM7" s="38">
        <v>855.8</v>
      </c>
      <c r="BN7" s="38">
        <v>789.46</v>
      </c>
      <c r="BO7" s="38">
        <v>826.83</v>
      </c>
      <c r="BP7" s="38">
        <v>765.47</v>
      </c>
      <c r="BQ7" s="38">
        <v>47.73</v>
      </c>
      <c r="BR7" s="38">
        <v>48.6</v>
      </c>
      <c r="BS7" s="38">
        <v>43.21</v>
      </c>
      <c r="BT7" s="38">
        <v>58.17</v>
      </c>
      <c r="BU7" s="38">
        <v>40.950000000000003</v>
      </c>
      <c r="BV7" s="38">
        <v>52.19</v>
      </c>
      <c r="BW7" s="38">
        <v>55.32</v>
      </c>
      <c r="BX7" s="38">
        <v>59.8</v>
      </c>
      <c r="BY7" s="38">
        <v>57.77</v>
      </c>
      <c r="BZ7" s="38">
        <v>57.31</v>
      </c>
      <c r="CA7" s="38">
        <v>59.59</v>
      </c>
      <c r="CB7" s="38">
        <v>272.64</v>
      </c>
      <c r="CC7" s="38">
        <v>266.69</v>
      </c>
      <c r="CD7" s="38">
        <v>299.62</v>
      </c>
      <c r="CE7" s="38">
        <v>231.81</v>
      </c>
      <c r="CF7" s="38">
        <v>330.53</v>
      </c>
      <c r="CG7" s="38">
        <v>296.14</v>
      </c>
      <c r="CH7" s="38">
        <v>283.17</v>
      </c>
      <c r="CI7" s="38">
        <v>263.76</v>
      </c>
      <c r="CJ7" s="38">
        <v>274.35000000000002</v>
      </c>
      <c r="CK7" s="38">
        <v>273.52</v>
      </c>
      <c r="CL7" s="38">
        <v>257.86</v>
      </c>
      <c r="CM7" s="38">
        <v>36.58</v>
      </c>
      <c r="CN7" s="38">
        <v>37.520000000000003</v>
      </c>
      <c r="CO7" s="38">
        <v>37.659999999999997</v>
      </c>
      <c r="CP7" s="38">
        <v>36.07</v>
      </c>
      <c r="CQ7" s="38">
        <v>38.69</v>
      </c>
      <c r="CR7" s="38">
        <v>52.31</v>
      </c>
      <c r="CS7" s="38">
        <v>60.65</v>
      </c>
      <c r="CT7" s="38">
        <v>51.75</v>
      </c>
      <c r="CU7" s="38">
        <v>50.68</v>
      </c>
      <c r="CV7" s="38">
        <v>50.14</v>
      </c>
      <c r="CW7" s="38">
        <v>51.3</v>
      </c>
      <c r="CX7" s="38">
        <v>69.34</v>
      </c>
      <c r="CY7" s="38">
        <v>70.790000000000006</v>
      </c>
      <c r="CZ7" s="38">
        <v>70.17</v>
      </c>
      <c r="DA7" s="38">
        <v>71.66</v>
      </c>
      <c r="DB7" s="38">
        <v>72.010000000000005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111</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2021-02-22T05:31:02Z</cp:lastPrinted>
  <dcterms:created xsi:type="dcterms:W3CDTF">2020-12-04T03:09:32Z</dcterms:created>
  <dcterms:modified xsi:type="dcterms:W3CDTF">2021-02-22T05:31:08Z</dcterms:modified>
  <cp:category/>
</cp:coreProperties>
</file>