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ljougesui008\Desktop\（〆1／22（金））【11宇佐市】公営企業に係る経営比較分析表（令和元年度決算）の分析等について（依頼）\R2年度分\"/>
    </mc:Choice>
  </mc:AlternateContent>
  <xr:revisionPtr revIDLastSave="0" documentId="13_ncr:1_{CA046064-A952-4A32-AD83-FF6E2E3916EB}" xr6:coauthVersionLast="46" xr6:coauthVersionMax="46" xr10:uidLastSave="{00000000-0000-0000-0000-000000000000}"/>
  <workbookProtection workbookAlgorithmName="SHA-512" workbookHashValue="O2T9DdSPnVsjwKQnUF/eZ+nCfbOGfQJHMOLyP33iBSOGbwko+FVxZ1dPrRPTP0ha+8MRg8ITCc0rTsJ6o49IcQ==" workbookSaltValue="0epUUGYrYjRV1ekVGzKZnQ==" workbookSpinCount="100000" lockStructure="1"/>
  <bookViews>
    <workbookView xWindow="-108" yWindow="-108" windowWidth="22200" windowHeight="131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T10" i="4"/>
  <c r="AD10" i="4"/>
  <c r="W10" i="4"/>
  <c r="B10" i="4"/>
  <c r="AL8" i="4"/>
  <c r="P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<sst xmlns="http://schemas.openxmlformats.org/spreadsheetml/2006/main" count="236" uniqueCount="119">
  <si>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</si>
  <si>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</si>
  <si>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</si>
  <si>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</si>
  <si>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</si>
  <si>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</si>
  <si>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</si>
  <si>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</si>
  <si>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</si>
  <si>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</si>
  <si>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</si>
  <si>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</si>
  <si>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</si>
  <si>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</si>
  <si>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</si>
  <si>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</si>
  <si>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</si>
  <si>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</si>
  <si>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</si>
  <si>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</si>
  <si>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</si>
  <si>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</si>
  <si>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</si>
  <si>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</si>
  <si>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</si>
  <si>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</si>
  <si>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</si>
  <si>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</si>
  <si>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</si>
  <si>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</si>
  <si>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</si>
  <si>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</si>
  <si>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</si>
  <si>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</si>
  <si>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</si>
  <si>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</si>
  <si>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</si>
  <si>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</si>
  <si>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</si>
  <si>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</si>
  <si>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</si>
  <si>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</si>
  <si>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</si>
  <si>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</si>
  <si>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</si>
  <si>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</si>
  <si>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</si>
  <si>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</si>
  <si>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</si>
  <si>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</si>
  <si>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</si>
  <si>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</si>
  <si>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</si>
  <si>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</si>
  <si>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</si>
  <si>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</si>
  <si>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</si>
  <si>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</si>
  <si>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</si>
  <si>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</si>
  <si>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</si>
  <si>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</si>
  <si>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</si>
  <si>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</si>
  <si>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</si>
  <si>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</si>
  <si>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</si>
  <si>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</si>
  <si>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</si>
  <si>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</si>
  <si>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</si>
  <si>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</si>
  <si>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</si>
  <si>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</si>
  <si>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</si>
  <si>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</si>
  <si>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</si>
  <si>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</si>
  <si>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</si>
  <si>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</si>
  <si>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</si>
  <si>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</si>
  <si>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</si>
  <si>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</si>
  <si>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</si>
  <si>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</si>
  <si>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</si>
  <si>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</si>
  <si>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</si>
  <si>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</si>
  <si>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</si>
  <si>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</si>
  <si>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</si>
  <si>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</si>
  <si>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</si>
  <si>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</si>
  <si>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</si>
  <si>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</si>
  <si>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</si>
  <si>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</si>
  <si>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</si>
  <si>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</si>
  <si>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</si>
  <si>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</si>
  <si>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</si>
  <si>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</si>
  <si>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</si>
  <si>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</si>
  <si>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</si>
  <si>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</si>
  <si>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</si>
  <si>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</si>
  <si>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</si>
  <si>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</si>
  <si>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</si>
  <si>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</si>
  <si>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今後、改修等の費用の発生は避けられない状況であることから、国等の補助事業にあてはまらないか検討し、より一層の効率的かつ計画的な維持管理を行い経費削減に努める。
　また、料金の課題としては、旧市町単位に下水道事業により定額制と従量制が混在し、料金体系だけでなく料金単価も異なっていることから、これらの統一と改定に向け準備して行く。
　費用を抑制しつつ適正な使用料を設定、確保し、経費回収率の改善を図る。</t>
    <rPh sb="46" eb="48">
      <t>ケントウ</t>
    </rPh>
    <rPh sb="85" eb="87">
      <t>リョウキン</t>
    </rPh>
    <phoneticPr fontId="4"/>
  </si>
  <si>
    <t>③「管渠改善率」
　現在の該当数値はないが、直近の管渠改修等は予定していない。管路については、定期的に検査を図りたい。他の下水道施設の改修については、改修費用の最小化を図るため、特定環境保全公共下水道事業としての設備更新を計画し効率的な更新に努める。</t>
    <rPh sb="13" eb="15">
      <t>ガイトウ</t>
    </rPh>
    <rPh sb="15" eb="17">
      <t>スウチ</t>
    </rPh>
    <rPh sb="22" eb="24">
      <t>チョッキン</t>
    </rPh>
    <rPh sb="54" eb="55">
      <t>ハカ</t>
    </rPh>
    <rPh sb="118" eb="120">
      <t>コウシン</t>
    </rPh>
    <phoneticPr fontId="4"/>
  </si>
  <si>
    <t>①「収益的収支比率」
　令和元年度は平成３０年度程度になっている。数値としては、令和３０年度と比べ0.73%減少した。
　下水道施設の老朽化で修繕料等の維持管理費が増加しているため、今後も諸経費の増加は避けられない状況であることから、効率的な運営や経費削減に取り組むことが必用である。
④「企業債残高対事業規模比率」
　類似団体の全国平均値と比較すると約３倍強の数値となっているが、地方債現在高合計から今後の償還に係る一般会計負担額を差し引くと類似団体の全国平均値に近づいた値となる。
⑤「経費回収率」
　前年より7.51%下降した。企業会計移行のため打切り決算になったことから使用料収入が減少したことによる。
⑥「汚水処理原価」
　維持管理費は、平成３０年度より増加しており、年間有収水量は、少し減少していることから、平成３０年度に比べ、約１０円増加した。
⑦「施設利用率」
　数値は、やや減少傾向にあり、どの年度を見ても平均値を下回っている。今後の新規加入及び使用料増加も大幅には見込める状況ではないため、維持管理についても効率的な運営に努め、経費削減に取り組む必要がある。
⑧「水洗化率」
　水洗化率６０数パーセントで推移しており、全国平均値に及ばない状況である。過疎化により一人世帯が増加しており水洗化率は伸び悩んでいるが、使用料収入確保のため、未接続世帯の促進を加入等行うことで水洗化率向上に努めたい</t>
    <rPh sb="12" eb="14">
      <t>レイワ</t>
    </rPh>
    <rPh sb="14" eb="15">
      <t>モト</t>
    </rPh>
    <rPh sb="22" eb="24">
      <t>ネンド</t>
    </rPh>
    <rPh sb="24" eb="26">
      <t>テイド</t>
    </rPh>
    <rPh sb="33" eb="35">
      <t>スウチ</t>
    </rPh>
    <rPh sb="40" eb="42">
      <t>レイワ</t>
    </rPh>
    <rPh sb="44" eb="46">
      <t>ネンド</t>
    </rPh>
    <rPh sb="47" eb="48">
      <t>クラ</t>
    </rPh>
    <rPh sb="54" eb="56">
      <t>ゲンショウ</t>
    </rPh>
    <rPh sb="179" eb="180">
      <t>キョウ</t>
    </rPh>
    <rPh sb="319" eb="32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</si>
</sst>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47-4AC1-9DAD-9DA31B678AA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4C47-4AC1-9DAD-9DA31B678AA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26.2</c:v>
                </c:pt>
                <c:pt idx="1">
                  <c:v>25.47</c:v>
                </c:pt>
                <c:pt idx="2">
                  <c:v>24.2</c:v>
                </c:pt>
                <c:pt idx="3">
                  <c:v>24</c:v>
                </c:pt>
                <c:pt idx="4">
                  <c:v>23.6</c:v>
                </c:pt>
              </c:numCache>
            </c:numRef>
          </c:val>
          <c:extLst>
            <c:ext xmlns:c16="http://schemas.microsoft.com/office/drawing/2014/chart" uri="{C3380CC4-5D6E-409C-BE32-E72D297353CC}">
              <c16:uniqueId val="{00000000-2AB1-4AFF-9369-7F0E325ECB8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2AB1-4AFF-9369-7F0E325ECB8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62.58</c:v>
                </c:pt>
                <c:pt idx="1">
                  <c:v>64.08</c:v>
                </c:pt>
                <c:pt idx="2">
                  <c:v>63.59</c:v>
                </c:pt>
                <c:pt idx="3">
                  <c:v>63.23</c:v>
                </c:pt>
                <c:pt idx="4">
                  <c:v>65</c:v>
                </c:pt>
              </c:numCache>
            </c:numRef>
          </c:val>
          <c:extLst>
            <c:ext xmlns:c16="http://schemas.microsoft.com/office/drawing/2014/chart" uri="{C3380CC4-5D6E-409C-BE32-E72D297353CC}">
              <c16:uniqueId val="{00000000-8561-43C7-B73B-5E009D37CEF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8561-43C7-B73B-5E009D37CEF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80.8</c:v>
                </c:pt>
                <c:pt idx="1">
                  <c:v>89.18</c:v>
                </c:pt>
                <c:pt idx="2">
                  <c:v>82.22</c:v>
                </c:pt>
                <c:pt idx="3">
                  <c:v>93.25</c:v>
                </c:pt>
                <c:pt idx="4">
                  <c:v>92.52</c:v>
                </c:pt>
              </c:numCache>
            </c:numRef>
          </c:val>
          <c:extLst>
            <c:ext xmlns:c16="http://schemas.microsoft.com/office/drawing/2014/chart" uri="{C3380CC4-5D6E-409C-BE32-E72D297353CC}">
              <c16:uniqueId val="{00000000-A30A-4224-8AB7-11EE6CD8FC5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0A-4224-8AB7-11EE6CD8FC5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9A-4B9C-8E47-208FD42BC0F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9A-4B9C-8E47-208FD42BC0F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20-4648-88E1-6B780BD4D65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20-4648-88E1-6B780BD4D65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3F-4002-B0F7-67CDD5C2445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3F-4002-B0F7-67CDD5C2445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F9-42FA-AB35-CC60BB50A26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F9-42FA-AB35-CC60BB50A26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1486.84</c:v>
                </c:pt>
                <c:pt idx="1">
                  <c:v>1128.79</c:v>
                </c:pt>
                <c:pt idx="2">
                  <c:v>4615.8500000000004</c:v>
                </c:pt>
                <c:pt idx="3">
                  <c:v>4009.24</c:v>
                </c:pt>
                <c:pt idx="4">
                  <c:v>4373.29</c:v>
                </c:pt>
              </c:numCache>
            </c:numRef>
          </c:val>
          <c:extLst>
            <c:ext xmlns:c16="http://schemas.microsoft.com/office/drawing/2014/chart" uri="{C3380CC4-5D6E-409C-BE32-E72D297353CC}">
              <c16:uniqueId val="{00000000-530C-4319-86B8-38A1F2D4CE5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530C-4319-86B8-38A1F2D4CE5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35.99</c:v>
                </c:pt>
                <c:pt idx="1">
                  <c:v>40.89</c:v>
                </c:pt>
                <c:pt idx="2">
                  <c:v>34.58</c:v>
                </c:pt>
                <c:pt idx="3">
                  <c:v>44.36</c:v>
                </c:pt>
                <c:pt idx="4">
                  <c:v>36.85</c:v>
                </c:pt>
              </c:numCache>
            </c:numRef>
          </c:val>
          <c:extLst>
            <c:ext xmlns:c16="http://schemas.microsoft.com/office/drawing/2014/chart" uri="{C3380CC4-5D6E-409C-BE32-E72D297353CC}">
              <c16:uniqueId val="{00000000-0465-4C85-A8F0-253B986C719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0465-4C85-A8F0-253B986C719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372.37</c:v>
                </c:pt>
                <c:pt idx="1">
                  <c:v>338.88</c:v>
                </c:pt>
                <c:pt idx="2">
                  <c:v>392.56</c:v>
                </c:pt>
                <c:pt idx="3">
                  <c:v>316.10000000000002</c:v>
                </c:pt>
                <c:pt idx="4">
                  <c:v>325.2</c:v>
                </c:pt>
              </c:numCache>
            </c:numRef>
          </c:val>
          <c:extLst>
            <c:ext xmlns:c16="http://schemas.microsoft.com/office/drawing/2014/chart" uri="{C3380CC4-5D6E-409C-BE32-E72D297353CC}">
              <c16:uniqueId val="{00000000-8D8E-4337-9692-D55476CE3F1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8D8E-4337-9692-D55476CE3F1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X1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大分県　宇佐市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55702</v>
      </c>
      <c r="AM8" s="51"/>
      <c r="AN8" s="51"/>
      <c r="AO8" s="51"/>
      <c r="AP8" s="51"/>
      <c r="AQ8" s="51"/>
      <c r="AR8" s="51"/>
      <c r="AS8" s="51"/>
      <c r="AT8" s="46">
        <f>データ!T6</f>
        <v>439.05</v>
      </c>
      <c r="AU8" s="46"/>
      <c r="AV8" s="46"/>
      <c r="AW8" s="46"/>
      <c r="AX8" s="46"/>
      <c r="AY8" s="46"/>
      <c r="AZ8" s="46"/>
      <c r="BA8" s="46"/>
      <c r="BB8" s="46">
        <f>データ!U6</f>
        <v>126.87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3.22</v>
      </c>
      <c r="Q10" s="46"/>
      <c r="R10" s="46"/>
      <c r="S10" s="46"/>
      <c r="T10" s="46"/>
      <c r="U10" s="46"/>
      <c r="V10" s="46"/>
      <c r="W10" s="46">
        <f>データ!Q6</f>
        <v>97.17</v>
      </c>
      <c r="X10" s="46"/>
      <c r="Y10" s="46"/>
      <c r="Z10" s="46"/>
      <c r="AA10" s="46"/>
      <c r="AB10" s="46"/>
      <c r="AC10" s="46"/>
      <c r="AD10" s="51">
        <f>データ!R6</f>
        <v>2530</v>
      </c>
      <c r="AE10" s="51"/>
      <c r="AF10" s="51"/>
      <c r="AG10" s="51"/>
      <c r="AH10" s="51"/>
      <c r="AI10" s="51"/>
      <c r="AJ10" s="51"/>
      <c r="AK10" s="2"/>
      <c r="AL10" s="51">
        <f>データ!V6</f>
        <v>1780</v>
      </c>
      <c r="AM10" s="51"/>
      <c r="AN10" s="51"/>
      <c r="AO10" s="51"/>
      <c r="AP10" s="51"/>
      <c r="AQ10" s="51"/>
      <c r="AR10" s="51"/>
      <c r="AS10" s="51"/>
      <c r="AT10" s="46">
        <f>データ!W6</f>
        <v>0.99</v>
      </c>
      <c r="AU10" s="46"/>
      <c r="AV10" s="46"/>
      <c r="AW10" s="46"/>
      <c r="AX10" s="46"/>
      <c r="AY10" s="46"/>
      <c r="AZ10" s="46"/>
      <c r="BA10" s="46"/>
      <c r="BB10" s="46">
        <f>データ!X6</f>
        <v>1797.98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70.8"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8"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KTJoZSuunhmi9WVBKV9yolLvayknOHra4uFjOYcpVZYbge8LqjKZ9nUgr1cTBUD6/mcFpqs80JziZKUF3mBWFw==" saltValue="HLfHPC6AC2Ei+RCcSlfW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442119</v>
      </c>
      <c r="D6" s="33">
        <f t="shared" si="3"/>
        <v>47</v>
      </c>
      <c r="E6" s="33">
        <f t="shared" si="3"/>
        <v>17</v>
      </c>
      <c r="F6" s="33">
        <f t="shared" si="3"/>
        <v>4</v>
      </c>
      <c r="G6" s="33">
        <f t="shared" si="3"/>
        <v>0</v>
      </c>
      <c r="H6" s="33" t="str">
        <f t="shared" si="3"/>
        <v>大分県　宇佐市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3.22</v>
      </c>
      <c r="Q6" s="34">
        <f t="shared" si="3"/>
        <v>97.17</v>
      </c>
      <c r="R6" s="34">
        <f t="shared" si="3"/>
        <v>2530</v>
      </c>
      <c r="S6" s="34">
        <f t="shared" si="3"/>
        <v>55702</v>
      </c>
      <c r="T6" s="34">
        <f t="shared" si="3"/>
        <v>439.05</v>
      </c>
      <c r="U6" s="34">
        <f t="shared" si="3"/>
        <v>126.87</v>
      </c>
      <c r="V6" s="34">
        <f t="shared" si="3"/>
        <v>1780</v>
      </c>
      <c r="W6" s="34">
        <f t="shared" si="3"/>
        <v>0.99</v>
      </c>
      <c r="X6" s="34">
        <f t="shared" si="3"/>
        <v>1797.98</v>
      </c>
      <c r="Y6" s="35">
        <f>IF(Y7="",NA(),Y7)</f>
        <v>80.8</v>
      </c>
      <c r="Z6" s="35">
        <f t="shared" ref="Z6:AH6" si="4">IF(Z7="",NA(),Z7)</f>
        <v>89.18</v>
      </c>
      <c r="AA6" s="35">
        <f t="shared" si="4"/>
        <v>82.22</v>
      </c>
      <c r="AB6" s="35">
        <f t="shared" si="4"/>
        <v>93.25</v>
      </c>
      <c r="AC6" s="35">
        <f t="shared" si="4"/>
        <v>92.52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1486.84</v>
      </c>
      <c r="BG6" s="35">
        <f t="shared" ref="BG6:BO6" si="7">IF(BG7="",NA(),BG7)</f>
        <v>1128.79</v>
      </c>
      <c r="BH6" s="35">
        <f t="shared" si="7"/>
        <v>4615.8500000000004</v>
      </c>
      <c r="BI6" s="35">
        <f t="shared" si="7"/>
        <v>4009.24</v>
      </c>
      <c r="BJ6" s="35">
        <f t="shared" si="7"/>
        <v>4373.29</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35.99</v>
      </c>
      <c r="BR6" s="35">
        <f t="shared" ref="BR6:BZ6" si="8">IF(BR7="",NA(),BR7)</f>
        <v>40.89</v>
      </c>
      <c r="BS6" s="35">
        <f t="shared" si="8"/>
        <v>34.58</v>
      </c>
      <c r="BT6" s="35">
        <f t="shared" si="8"/>
        <v>44.36</v>
      </c>
      <c r="BU6" s="35">
        <f t="shared" si="8"/>
        <v>36.85</v>
      </c>
      <c r="BV6" s="35">
        <f t="shared" si="8"/>
        <v>66.22</v>
      </c>
      <c r="BW6" s="35">
        <f t="shared" si="8"/>
        <v>69.87</v>
      </c>
      <c r="BX6" s="35">
        <f t="shared" si="8"/>
        <v>74.3</v>
      </c>
      <c r="BY6" s="35">
        <f t="shared" si="8"/>
        <v>72.260000000000005</v>
      </c>
      <c r="BZ6" s="35">
        <f t="shared" si="8"/>
        <v>71.84</v>
      </c>
      <c r="CA6" s="34" t="str">
        <f>IF(CA7="","",IF(CA7="-","【-】","【"&amp;SUBSTITUTE(TEXT(CA7,"#,##0.00"),"-","△")&amp;"】"))</f>
        <v>【74.17】</v>
      </c>
      <c r="CB6" s="35">
        <f>IF(CB7="",NA(),CB7)</f>
        <v>372.37</v>
      </c>
      <c r="CC6" s="35">
        <f t="shared" ref="CC6:CK6" si="9">IF(CC7="",NA(),CC7)</f>
        <v>338.88</v>
      </c>
      <c r="CD6" s="35">
        <f t="shared" si="9"/>
        <v>392.56</v>
      </c>
      <c r="CE6" s="35">
        <f t="shared" si="9"/>
        <v>316.10000000000002</v>
      </c>
      <c r="CF6" s="35">
        <f t="shared" si="9"/>
        <v>325.2</v>
      </c>
      <c r="CG6" s="35">
        <f t="shared" si="9"/>
        <v>246.72</v>
      </c>
      <c r="CH6" s="35">
        <f t="shared" si="9"/>
        <v>234.96</v>
      </c>
      <c r="CI6" s="35">
        <f t="shared" si="9"/>
        <v>221.81</v>
      </c>
      <c r="CJ6" s="35">
        <f t="shared" si="9"/>
        <v>230.02</v>
      </c>
      <c r="CK6" s="35">
        <f t="shared" si="9"/>
        <v>228.47</v>
      </c>
      <c r="CL6" s="34" t="str">
        <f>IF(CL7="","",IF(CL7="-","【-】","【"&amp;SUBSTITUTE(TEXT(CL7,"#,##0.00"),"-","△")&amp;"】"))</f>
        <v>【218.56】</v>
      </c>
      <c r="CM6" s="35">
        <f>IF(CM7="",NA(),CM7)</f>
        <v>26.2</v>
      </c>
      <c r="CN6" s="35">
        <f t="shared" ref="CN6:CV6" si="10">IF(CN7="",NA(),CN7)</f>
        <v>25.47</v>
      </c>
      <c r="CO6" s="35">
        <f t="shared" si="10"/>
        <v>24.2</v>
      </c>
      <c r="CP6" s="35">
        <f t="shared" si="10"/>
        <v>24</v>
      </c>
      <c r="CQ6" s="35">
        <f t="shared" si="10"/>
        <v>23.6</v>
      </c>
      <c r="CR6" s="35">
        <f t="shared" si="10"/>
        <v>41.35</v>
      </c>
      <c r="CS6" s="35">
        <f t="shared" si="10"/>
        <v>42.9</v>
      </c>
      <c r="CT6" s="35">
        <f t="shared" si="10"/>
        <v>43.36</v>
      </c>
      <c r="CU6" s="35">
        <f t="shared" si="10"/>
        <v>42.56</v>
      </c>
      <c r="CV6" s="35">
        <f t="shared" si="10"/>
        <v>42.47</v>
      </c>
      <c r="CW6" s="34" t="str">
        <f>IF(CW7="","",IF(CW7="-","【-】","【"&amp;SUBSTITUTE(TEXT(CW7,"#,##0.00"),"-","△")&amp;"】"))</f>
        <v>【42.86】</v>
      </c>
      <c r="CX6" s="35">
        <f>IF(CX7="",NA(),CX7)</f>
        <v>62.58</v>
      </c>
      <c r="CY6" s="35">
        <f t="shared" ref="CY6:DG6" si="11">IF(CY7="",NA(),CY7)</f>
        <v>64.08</v>
      </c>
      <c r="CZ6" s="35">
        <f t="shared" si="11"/>
        <v>63.59</v>
      </c>
      <c r="DA6" s="35">
        <f t="shared" si="11"/>
        <v>63.23</v>
      </c>
      <c r="DB6" s="35">
        <f t="shared" si="11"/>
        <v>65</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2">
      <c r="A7" s="28"/>
      <c r="B7" s="37">
        <v>2019</v>
      </c>
      <c r="C7" s="37">
        <v>442119</v>
      </c>
      <c r="D7" s="37">
        <v>47</v>
      </c>
      <c r="E7" s="37">
        <v>17</v>
      </c>
      <c r="F7" s="37">
        <v>4</v>
      </c>
      <c r="G7" s="37">
        <v>0</v>
      </c>
      <c r="H7" s="37" t="s">
        <v>98</v>
      </c>
      <c r="I7" s="37" t="s">
        <v>99</v>
      </c>
      <c r="J7" s="37" t="s">
        <v>100</v>
      </c>
      <c r="K7" s="37" t="s">
        <v>101</v>
      </c>
      <c r="L7" s="37" t="s">
        <v>102</v>
      </c>
      <c r="M7" s="37" t="s">
        <v>103</v>
      </c>
      <c r="N7" s="38" t="s">
        <v>104</v>
      </c>
      <c r="O7" s="38" t="s">
        <v>105</v>
      </c>
      <c r="P7" s="38">
        <v>3.22</v>
      </c>
      <c r="Q7" s="38">
        <v>97.17</v>
      </c>
      <c r="R7" s="38">
        <v>2530</v>
      </c>
      <c r="S7" s="38">
        <v>55702</v>
      </c>
      <c r="T7" s="38">
        <v>439.05</v>
      </c>
      <c r="U7" s="38">
        <v>126.87</v>
      </c>
      <c r="V7" s="38">
        <v>1780</v>
      </c>
      <c r="W7" s="38">
        <v>0.99</v>
      </c>
      <c r="X7" s="38">
        <v>1797.98</v>
      </c>
      <c r="Y7" s="38">
        <v>80.8</v>
      </c>
      <c r="Z7" s="38">
        <v>89.18</v>
      </c>
      <c r="AA7" s="38">
        <v>82.22</v>
      </c>
      <c r="AB7" s="38">
        <v>93.25</v>
      </c>
      <c r="AC7" s="38">
        <v>92.52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1486.84</v>
      </c>
      <c r="BG7" s="38">
        <v>1128.79</v>
      </c>
      <c r="BH7" s="38">
        <v>4615.8500000000004</v>
      </c>
      <c r="BI7" s="38">
        <v>4009.24</v>
      </c>
      <c r="BJ7" s="38">
        <v>4373.29</v>
      </c>
      <c r="BK7" s="38">
        <v>1434.89</v>
      </c>
      <c r="BL7" s="38">
        <v>1298.9100000000001</v>
      </c>
      <c r="BM7" s="38">
        <v>1243.71</v>
      </c>
      <c r="BN7" s="38">
        <v>1194.1500000000001</v>
      </c>
      <c r="BO7" s="38">
        <v>1206.79</v>
      </c>
      <c r="BP7" s="38">
        <v>1218.7</v>
      </c>
      <c r="BQ7" s="38">
        <v>35.99</v>
      </c>
      <c r="BR7" s="38">
        <v>40.89</v>
      </c>
      <c r="BS7" s="38">
        <v>34.58</v>
      </c>
      <c r="BT7" s="38">
        <v>44.36</v>
      </c>
      <c r="BU7" s="38">
        <v>36.85</v>
      </c>
      <c r="BV7" s="38">
        <v>66.22</v>
      </c>
      <c r="BW7" s="38">
        <v>69.87</v>
      </c>
      <c r="BX7" s="38">
        <v>74.3</v>
      </c>
      <c r="BY7" s="38">
        <v>72.260000000000005</v>
      </c>
      <c r="BZ7" s="38">
        <v>71.84</v>
      </c>
      <c r="CA7" s="38">
        <v>74.17</v>
      </c>
      <c r="CB7" s="38">
        <v>372.37</v>
      </c>
      <c r="CC7" s="38">
        <v>338.88</v>
      </c>
      <c r="CD7" s="38">
        <v>392.56</v>
      </c>
      <c r="CE7" s="38">
        <v>316.10000000000002</v>
      </c>
      <c r="CF7" s="38">
        <v>325.2</v>
      </c>
      <c r="CG7" s="38">
        <v>246.72</v>
      </c>
      <c r="CH7" s="38">
        <v>234.96</v>
      </c>
      <c r="CI7" s="38">
        <v>221.81</v>
      </c>
      <c r="CJ7" s="38">
        <v>230.02</v>
      </c>
      <c r="CK7" s="38">
        <v>228.47</v>
      </c>
      <c r="CL7" s="38">
        <v>218.56</v>
      </c>
      <c r="CM7" s="38">
        <v>26.2</v>
      </c>
      <c r="CN7" s="38">
        <v>25.47</v>
      </c>
      <c r="CO7" s="38">
        <v>24.2</v>
      </c>
      <c r="CP7" s="38">
        <v>24</v>
      </c>
      <c r="CQ7" s="38">
        <v>23.6</v>
      </c>
      <c r="CR7" s="38">
        <v>41.35</v>
      </c>
      <c r="CS7" s="38">
        <v>42.9</v>
      </c>
      <c r="CT7" s="38">
        <v>43.36</v>
      </c>
      <c r="CU7" s="38">
        <v>42.56</v>
      </c>
      <c r="CV7" s="38">
        <v>42.47</v>
      </c>
      <c r="CW7" s="38">
        <v>42.86</v>
      </c>
      <c r="CX7" s="38">
        <v>62.58</v>
      </c>
      <c r="CY7" s="38">
        <v>64.08</v>
      </c>
      <c r="CZ7" s="38">
        <v>63.59</v>
      </c>
      <c r="DA7" s="38">
        <v>63.23</v>
      </c>
      <c r="DB7" s="38">
        <v>65</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2021-01-21T23:31:41Z</cp:lastPrinted>
  <dcterms:created xsi:type="dcterms:W3CDTF">2020-12-04T02:58:11Z</dcterms:created>
  <dcterms:modified xsi:type="dcterms:W3CDTF">2021-01-21T23:32:19Z</dcterms:modified>
  <cp:category/>
</cp:coreProperties>
</file>