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ljougesui008\Desktop\（〆1／22（金））【11宇佐市】公営企業に係る経営比較分析表（令和元年度決算）の分析等について（依頼）\R2年度分\"/>
    </mc:Choice>
  </mc:AlternateContent>
  <xr:revisionPtr revIDLastSave="0" documentId="13_ncr:1_{04184E58-6EFE-4A5B-9F18-0D2EC7F0C963}" xr6:coauthVersionLast="46" xr6:coauthVersionMax="46" xr10:uidLastSave="{00000000-0000-0000-0000-000000000000}"/>
  <workbookProtection workbookAlgorithmName="SHA-512" workbookHashValue="ASj8qUP/5wbd2eIs0x7huERzHPP2QjlEfA2hruSNKymO0him+RLhO5mMExp0wEJIL9U2KBgIx9yUC9xv6SQtKQ==" workbookSaltValue="NG6V4/RPkNfM+LKtyXFrKA==" workbookSpinCount="100000" lockStructure="1"/>
  <bookViews>
    <workbookView xWindow="-108" yWindow="-108" windowWidth="22200" windowHeight="131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P10" i="4"/>
  <c r="I10" i="4"/>
  <c r="W8" i="4"/>
  <c r="P8" i="4"/>
  <c r="I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<sst xmlns="http://schemas.openxmlformats.org/spreadsheetml/2006/main" count="236" uniqueCount="121">
  <si>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</si>
  <si>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</si>
  <si>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</si>
  <si>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</si>
  <si>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</si>
  <si>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</si>
  <si>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</si>
  <si>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</si>
  <si>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</si>
  <si>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</si>
  <si>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</si>
  <si>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</si>
  <si>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</si>
  <si>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</si>
  <si>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</si>
  <si>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</si>
  <si>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</si>
  <si>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</si>
  <si>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</si>
  <si>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</si>
  <si>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</si>
  <si>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</si>
  <si>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</si>
  <si>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</si>
  <si>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</si>
  <si>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</si>
  <si>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</si>
  <si>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</si>
  <si>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</si>
  <si>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</si>
  <si>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</si>
  <si>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</si>
  <si>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</si>
  <si>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</si>
  <si>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</si>
  <si>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</si>
  <si>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</si>
  <si>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</si>
  <si>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</si>
  <si>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</si>
  <si>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</si>
  <si>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</si>
  <si>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</si>
  <si>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</si>
  <si>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</si>
  <si>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</si>
  <si>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</si>
  <si>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</si>
  <si>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</si>
  <si>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</si>
  <si>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</si>
  <si>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</si>
  <si>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</si>
  <si>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</si>
  <si>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</si>
  <si>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</si>
  <si>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</si>
  <si>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</si>
  <si>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</si>
  <si>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</si>
  <si>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</si>
  <si>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</si>
  <si>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</si>
  <si>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</si>
  <si>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</si>
  <si>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</si>
  <si>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</si>
  <si>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</si>
  <si>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</si>
  <si>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</si>
  <si>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</si>
  <si>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</si>
  <si>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</si>
  <si>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</si>
  <si>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</si>
  <si>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</si>
  <si>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</si>
  <si>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</si>
  <si>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</si>
  <si>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</si>
  <si>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</si>
  <si>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</si>
  <si>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</si>
  <si>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</si>
  <si>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</si>
  <si>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</si>
  <si>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</si>
  <si>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</si>
  <si>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</si>
  <si>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</si>
  <si>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</si>
  <si>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</si>
  <si>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</si>
  <si>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</si>
  <si>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</si>
  <si>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</si>
  <si>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</si>
  <si>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</si>
  <si>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</si>
  <si>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</si>
  <si>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</si>
  <si>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</si>
  <si>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</si>
  <si>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</si>
  <si>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</si>
  <si>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</si>
  <si>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</si>
  <si>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</si>
  <si>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</si>
  <si>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</si>
  <si>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</si>
  <si>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</si>
  <si>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</si>
  <si>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</si>
  <si>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</si>
  <si>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</si>
  <si>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</si>
  <si>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</si>
  <si>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区域拡大事業に伴う管渠の更新により管渠改善率が大きく向上している。既存管渠の更新は進んでいないことから、今後の既存管渠の老朽化に備えて管渠更新計画を策定し実施していく必要がある。</t>
    <phoneticPr fontId="4"/>
  </si>
  <si>
    <t>　本市は、新処理区拡大事業に伴う投資費用と老朽化により機能低下がみられる施設のストックマネジメント事業による経費の増大が見込まれている。　
　今後は効率的な維持管理による経費削減に取組み、年間事業量の平準化と中長期化視点に立った公債残高の管理を行い、接続率の向上による使用料収入の増額に努めることで経営基盤の強化を図り、持続可能な事業経営の確立を目指す。</t>
    <rPh sb="122" eb="123">
      <t>オコナ</t>
    </rPh>
    <rPh sb="134" eb="135">
      <t>_x0000_{_x0001__x0003__x0001__x0005__x0002_
_x0001__x000C__x0002__x0010__x0002__x0013__x0002__x0017__x0001__x0019_¡_x0002__x001C_£_x0002__x001F_¦_x0002_#¨_x0002_'«_x0002_+</t>
    </rPh>
    <phoneticPr fontId="4"/>
  </si>
  <si>
    <t>①「収益的収支比率」
　前年度に比べ8％増加している。主に一般会計からの繰入額の増額と地方債償還金の減額によるものである。使用料については今後接続率の向上を図り使用料収入の増額に努めたい。
④「企業債残高対事業規模比率」
　区域拡大事業に伴う起債の借入により類似団体平均値の2倍程度になっているが、企業債の償還に要する資金のうち、一般会計負担分の将来負担分を加味すると、類似団体平均値に近い数値になる。新処理場稼働後は使用料収入の増により比率の低下が見込まれる。
⑤「経費回収率」
　やや減少傾向である。効率化による維持管理費の削減に努めるとともに、接続率の向上に努め使用料収入の増額に努めたい。
⑥「汚水処理原価」
　類似団体平均値を上回っていることから、効率化による維持管理費の削減及び接続率の向上に努める。
⑦「施設利用率」
　類似団体の平均値を上回っていることから概ね適正である。
⑧「水洗化率」
　前年度よりも2%上回ったものの、類似団体平均値よりも下回っている。水洗化の普及促進に取り組む必要がある。</t>
    <rPh sb="20" eb="22">
      <t>ゾウカ</t>
    </rPh>
    <rPh sb="40" eb="42">
      <t>ゾウガク</t>
    </rPh>
    <rPh sb="50" eb="52">
      <t>ゲンガク</t>
    </rPh>
    <rPh sb="78" eb="79">
      <t>ハカ</t>
    </rPh>
    <rPh sb="404" eb="407">
      <t>ゼンネンド</t>
    </rPh>
    <rPh sb="412" eb="414">
      <t>ウワマワ</t>
    </rPh>
    <rPh sb="426" eb="427">
      <t>チ</t>
    </rPh>
    <rPh sb="430" eb="43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</si>
</sst>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0.19</c:v>
                </c:pt>
                <c:pt idx="3" formatCode="#,##0.00;&quot;△&quot;#,##0.00;&quot;-&quot;">
                  <c:v>0.59</c:v>
                </c:pt>
                <c:pt idx="4" formatCode="#,##0.00;&quot;△&quot;#,##0.00;&quot;-&quot;">
                  <c:v>1.08</c:v>
                </c:pt>
              </c:numCache>
            </c:numRef>
          </c:val>
          <c:extLst>
            <c:ext xmlns:c16="http://schemas.microsoft.com/office/drawing/2014/chart" uri="{C3380CC4-5D6E-409C-BE32-E72D297353CC}">
              <c16:uniqueId val="{00000000-E454-4C23-A43D-32075A001A5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E454-4C23-A43D-32075A001A5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76.41</c:v>
                </c:pt>
                <c:pt idx="1">
                  <c:v>61.07</c:v>
                </c:pt>
                <c:pt idx="2">
                  <c:v>58.71</c:v>
                </c:pt>
                <c:pt idx="3">
                  <c:v>55.85</c:v>
                </c:pt>
                <c:pt idx="4">
                  <c:v>58.66</c:v>
                </c:pt>
              </c:numCache>
            </c:numRef>
          </c:val>
          <c:extLst>
            <c:ext xmlns:c16="http://schemas.microsoft.com/office/drawing/2014/chart" uri="{C3380CC4-5D6E-409C-BE32-E72D297353CC}">
              <c16:uniqueId val="{00000000-18CF-4CCC-8A8F-5B7E91CCEB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18CF-4CCC-8A8F-5B7E91CCEB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75.66</c:v>
                </c:pt>
                <c:pt idx="1">
                  <c:v>75.78</c:v>
                </c:pt>
                <c:pt idx="2">
                  <c:v>75.489999999999995</c:v>
                </c:pt>
                <c:pt idx="3">
                  <c:v>76.73</c:v>
                </c:pt>
                <c:pt idx="4">
                  <c:v>78.63</c:v>
                </c:pt>
              </c:numCache>
            </c:numRef>
          </c:val>
          <c:extLst>
            <c:ext xmlns:c16="http://schemas.microsoft.com/office/drawing/2014/chart" uri="{C3380CC4-5D6E-409C-BE32-E72D297353CC}">
              <c16:uniqueId val="{00000000-FE01-4BFD-8451-7E45E21AB1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FE01-4BFD-8451-7E45E21AB1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67.599999999999994</c:v>
                </c:pt>
                <c:pt idx="1">
                  <c:v>68.95</c:v>
                </c:pt>
                <c:pt idx="2">
                  <c:v>66.040000000000006</c:v>
                </c:pt>
                <c:pt idx="3">
                  <c:v>60.28</c:v>
                </c:pt>
                <c:pt idx="4">
                  <c:v>68.510000000000005</c:v>
                </c:pt>
              </c:numCache>
            </c:numRef>
          </c:val>
          <c:extLst>
            <c:ext xmlns:c16="http://schemas.microsoft.com/office/drawing/2014/chart" uri="{C3380CC4-5D6E-409C-BE32-E72D297353CC}">
              <c16:uniqueId val="{00000000-EAC6-4B58-80E8-0621012549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C6-4B58-80E8-0621012549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28-4B38-A1CC-C45FA02E51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28-4B38-A1CC-C45FA02E51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FA-4E57-B040-718BEA876A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FA-4E57-B040-718BEA876A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5F-4230-8E47-E5E8BB3328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5F-4230-8E47-E5E8BB3328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1-44C3-881B-940851443E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1-44C3-881B-940851443E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1118.28</c:v>
                </c:pt>
                <c:pt idx="1">
                  <c:v>1020.5</c:v>
                </c:pt>
                <c:pt idx="2">
                  <c:v>2003.21</c:v>
                </c:pt>
                <c:pt idx="3">
                  <c:v>2023.03</c:v>
                </c:pt>
                <c:pt idx="4">
                  <c:v>2240.6</c:v>
                </c:pt>
              </c:numCache>
            </c:numRef>
          </c:val>
          <c:extLst>
            <c:ext xmlns:c16="http://schemas.microsoft.com/office/drawing/2014/chart" uri="{C3380CC4-5D6E-409C-BE32-E72D297353CC}">
              <c16:uniqueId val="{00000000-CAEE-4856-A6B9-4482C422A7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CAEE-4856-A6B9-4482C422A7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99.41</c:v>
                </c:pt>
                <c:pt idx="1">
                  <c:v>100.91</c:v>
                </c:pt>
                <c:pt idx="2">
                  <c:v>91.21</c:v>
                </c:pt>
                <c:pt idx="3">
                  <c:v>79.3</c:v>
                </c:pt>
                <c:pt idx="4">
                  <c:v>78.92</c:v>
                </c:pt>
              </c:numCache>
            </c:numRef>
          </c:val>
          <c:extLst>
            <c:ext xmlns:c16="http://schemas.microsoft.com/office/drawing/2014/chart" uri="{C3380CC4-5D6E-409C-BE32-E72D297353CC}">
              <c16:uniqueId val="{00000000-3833-4BF6-9446-FB4C010C035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3833-4BF6-9446-FB4C010C035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162.11000000000001</c:v>
                </c:pt>
                <c:pt idx="1">
                  <c:v>163.22999999999999</c:v>
                </c:pt>
                <c:pt idx="2">
                  <c:v>180.65</c:v>
                </c:pt>
                <c:pt idx="3">
                  <c:v>207.24</c:v>
                </c:pt>
                <c:pt idx="4">
                  <c:v>193.13</c:v>
                </c:pt>
              </c:numCache>
            </c:numRef>
          </c:val>
          <c:extLst>
            <c:ext xmlns:c16="http://schemas.microsoft.com/office/drawing/2014/chart" uri="{C3380CC4-5D6E-409C-BE32-E72D297353CC}">
              <c16:uniqueId val="{00000000-ECC6-4784-87CD-5DF6D75706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ECC6-4784-87CD-5DF6D75706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X4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大分県　宇佐市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55702</v>
      </c>
      <c r="AM8" s="69"/>
      <c r="AN8" s="69"/>
      <c r="AO8" s="69"/>
      <c r="AP8" s="69"/>
      <c r="AQ8" s="69"/>
      <c r="AR8" s="69"/>
      <c r="AS8" s="69"/>
      <c r="AT8" s="68">
        <f>データ!T6</f>
        <v>439.05</v>
      </c>
      <c r="AU8" s="68"/>
      <c r="AV8" s="68"/>
      <c r="AW8" s="68"/>
      <c r="AX8" s="68"/>
      <c r="AY8" s="68"/>
      <c r="AZ8" s="68"/>
      <c r="BA8" s="68"/>
      <c r="BB8" s="68">
        <f>データ!U6</f>
        <v>126.87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28.31</v>
      </c>
      <c r="Q10" s="68"/>
      <c r="R10" s="68"/>
      <c r="S10" s="68"/>
      <c r="T10" s="68"/>
      <c r="U10" s="68"/>
      <c r="V10" s="68"/>
      <c r="W10" s="68">
        <f>データ!Q6</f>
        <v>85.53</v>
      </c>
      <c r="X10" s="68"/>
      <c r="Y10" s="68"/>
      <c r="Z10" s="68"/>
      <c r="AA10" s="68"/>
      <c r="AB10" s="68"/>
      <c r="AC10" s="68"/>
      <c r="AD10" s="69">
        <f>データ!R6</f>
        <v>2930</v>
      </c>
      <c r="AE10" s="69"/>
      <c r="AF10" s="69"/>
      <c r="AG10" s="69"/>
      <c r="AH10" s="69"/>
      <c r="AI10" s="69"/>
      <c r="AJ10" s="69"/>
      <c r="AK10" s="2"/>
      <c r="AL10" s="69">
        <f>データ!V6</f>
        <v>15642</v>
      </c>
      <c r="AM10" s="69"/>
      <c r="AN10" s="69"/>
      <c r="AO10" s="69"/>
      <c r="AP10" s="69"/>
      <c r="AQ10" s="69"/>
      <c r="AR10" s="69"/>
      <c r="AS10" s="69"/>
      <c r="AT10" s="68">
        <f>データ!W6</f>
        <v>4.83</v>
      </c>
      <c r="AU10" s="68"/>
      <c r="AV10" s="68"/>
      <c r="AW10" s="68"/>
      <c r="AX10" s="68"/>
      <c r="AY10" s="68"/>
      <c r="AZ10" s="68"/>
      <c r="BA10" s="68"/>
      <c r="BB10" s="68">
        <f>データ!X6</f>
        <v>3238.51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h0JB45p7cmnjIpam7RDH5VaLT+N+9jEngUoZ//HYjAZXdEtptukuJYRZRcvPMpI7cD/qIvBVSx9attgn0zckvQ==" saltValue="kdrLquDBKcIItGErV/wD9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442119</v>
      </c>
      <c r="D6" s="33">
        <f t="shared" si="3"/>
        <v>47</v>
      </c>
      <c r="E6" s="33">
        <f t="shared" si="3"/>
        <v>17</v>
      </c>
      <c r="F6" s="33">
        <f t="shared" si="3"/>
        <v>1</v>
      </c>
      <c r="G6" s="33">
        <f t="shared" si="3"/>
        <v>0</v>
      </c>
      <c r="H6" s="33" t="str">
        <f t="shared" si="3"/>
        <v>大分県　宇佐市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28.31</v>
      </c>
      <c r="Q6" s="34">
        <f t="shared" si="3"/>
        <v>85.53</v>
      </c>
      <c r="R6" s="34">
        <f t="shared" si="3"/>
        <v>2930</v>
      </c>
      <c r="S6" s="34">
        <f t="shared" si="3"/>
        <v>55702</v>
      </c>
      <c r="T6" s="34">
        <f t="shared" si="3"/>
        <v>439.05</v>
      </c>
      <c r="U6" s="34">
        <f t="shared" si="3"/>
        <v>126.87</v>
      </c>
      <c r="V6" s="34">
        <f t="shared" si="3"/>
        <v>15642</v>
      </c>
      <c r="W6" s="34">
        <f t="shared" si="3"/>
        <v>4.83</v>
      </c>
      <c r="X6" s="34">
        <f t="shared" si="3"/>
        <v>3238.51</v>
      </c>
      <c r="Y6" s="35">
        <f>IF(Y7="",NA(),Y7)</f>
        <v>67.599999999999994</v>
      </c>
      <c r="Z6" s="35">
        <f t="shared" ref="Z6:AH6" si="4">IF(Z7="",NA(),Z7)</f>
        <v>68.95</v>
      </c>
      <c r="AA6" s="35">
        <f t="shared" si="4"/>
        <v>66.040000000000006</v>
      </c>
      <c r="AB6" s="35">
        <f t="shared" si="4"/>
        <v>60.28</v>
      </c>
      <c r="AC6" s="35">
        <f t="shared" si="4"/>
        <v>68.510000000000005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1118.28</v>
      </c>
      <c r="BG6" s="35">
        <f t="shared" ref="BG6:BO6" si="7">IF(BG7="",NA(),BG7)</f>
        <v>1020.5</v>
      </c>
      <c r="BH6" s="35">
        <f t="shared" si="7"/>
        <v>2003.21</v>
      </c>
      <c r="BI6" s="35">
        <f t="shared" si="7"/>
        <v>2023.03</v>
      </c>
      <c r="BJ6" s="35">
        <f t="shared" si="7"/>
        <v>2240.6</v>
      </c>
      <c r="BK6" s="35">
        <f t="shared" si="7"/>
        <v>1118.56</v>
      </c>
      <c r="BL6" s="35">
        <f t="shared" si="7"/>
        <v>1111.31</v>
      </c>
      <c r="BM6" s="35">
        <f t="shared" si="7"/>
        <v>966.33</v>
      </c>
      <c r="BN6" s="35">
        <f t="shared" si="7"/>
        <v>958.81</v>
      </c>
      <c r="BO6" s="35">
        <f t="shared" si="7"/>
        <v>1001.3</v>
      </c>
      <c r="BP6" s="34" t="str">
        <f>IF(BP7="","",IF(BP7="-","【-】","【"&amp;SUBSTITUTE(TEXT(BP7,"#,##0.00"),"-","△")&amp;"】"))</f>
        <v>【682.51】</v>
      </c>
      <c r="BQ6" s="35">
        <f>IF(BQ7="",NA(),BQ7)</f>
        <v>99.41</v>
      </c>
      <c r="BR6" s="35">
        <f t="shared" ref="BR6:BZ6" si="8">IF(BR7="",NA(),BR7)</f>
        <v>100.91</v>
      </c>
      <c r="BS6" s="35">
        <f t="shared" si="8"/>
        <v>91.21</v>
      </c>
      <c r="BT6" s="35">
        <f t="shared" si="8"/>
        <v>79.3</v>
      </c>
      <c r="BU6" s="35">
        <f t="shared" si="8"/>
        <v>78.92</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162.11000000000001</v>
      </c>
      <c r="CC6" s="35">
        <f t="shared" ref="CC6:CK6" si="9">IF(CC7="",NA(),CC7)</f>
        <v>163.22999999999999</v>
      </c>
      <c r="CD6" s="35">
        <f t="shared" si="9"/>
        <v>180.65</v>
      </c>
      <c r="CE6" s="35">
        <f t="shared" si="9"/>
        <v>207.24</v>
      </c>
      <c r="CF6" s="35">
        <f t="shared" si="9"/>
        <v>193.13</v>
      </c>
      <c r="CG6" s="35">
        <f t="shared" si="9"/>
        <v>215.28</v>
      </c>
      <c r="CH6" s="35">
        <f t="shared" si="9"/>
        <v>207.96</v>
      </c>
      <c r="CI6" s="35">
        <f t="shared" si="9"/>
        <v>194.31</v>
      </c>
      <c r="CJ6" s="35">
        <f t="shared" si="9"/>
        <v>190.99</v>
      </c>
      <c r="CK6" s="35">
        <f t="shared" si="9"/>
        <v>187.55</v>
      </c>
      <c r="CL6" s="34" t="str">
        <f>IF(CL7="","",IF(CL7="-","【-】","【"&amp;SUBSTITUTE(TEXT(CL7,"#,##0.00"),"-","△")&amp;"】"))</f>
        <v>【136.15】</v>
      </c>
      <c r="CM6" s="35">
        <f>IF(CM7="",NA(),CM7)</f>
        <v>76.41</v>
      </c>
      <c r="CN6" s="35">
        <f t="shared" ref="CN6:CV6" si="10">IF(CN7="",NA(),CN7)</f>
        <v>61.07</v>
      </c>
      <c r="CO6" s="35">
        <f t="shared" si="10"/>
        <v>58.71</v>
      </c>
      <c r="CP6" s="35">
        <f t="shared" si="10"/>
        <v>55.85</v>
      </c>
      <c r="CQ6" s="35">
        <f t="shared" si="10"/>
        <v>58.66</v>
      </c>
      <c r="CR6" s="35">
        <f t="shared" si="10"/>
        <v>54.67</v>
      </c>
      <c r="CS6" s="35">
        <f t="shared" si="10"/>
        <v>53.51</v>
      </c>
      <c r="CT6" s="35">
        <f t="shared" si="10"/>
        <v>53.5</v>
      </c>
      <c r="CU6" s="35">
        <f t="shared" si="10"/>
        <v>52.58</v>
      </c>
      <c r="CV6" s="35">
        <f t="shared" si="10"/>
        <v>50.94</v>
      </c>
      <c r="CW6" s="34" t="str">
        <f>IF(CW7="","",IF(CW7="-","【-】","【"&amp;SUBSTITUTE(TEXT(CW7,"#,##0.00"),"-","△")&amp;"】"))</f>
        <v>【59.64】</v>
      </c>
      <c r="CX6" s="35">
        <f>IF(CX7="",NA(),CX7)</f>
        <v>75.66</v>
      </c>
      <c r="CY6" s="35">
        <f t="shared" ref="CY6:DG6" si="11">IF(CY7="",NA(),CY7)</f>
        <v>75.78</v>
      </c>
      <c r="CZ6" s="35">
        <f t="shared" si="11"/>
        <v>75.489999999999995</v>
      </c>
      <c r="DA6" s="35">
        <f t="shared" si="11"/>
        <v>76.73</v>
      </c>
      <c r="DB6" s="35">
        <f t="shared" si="11"/>
        <v>78.63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0.19</v>
      </c>
      <c r="EH6" s="35">
        <f t="shared" si="14"/>
        <v>0.59</v>
      </c>
      <c r="EI6" s="35">
        <f t="shared" si="14"/>
        <v>1.08</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2">
      <c r="A7" s="28"/>
      <c r="B7" s="37">
        <v>2019</v>
      </c>
      <c r="C7" s="37">
        <v>442119</v>
      </c>
      <c r="D7" s="37">
        <v>47</v>
      </c>
      <c r="E7" s="37">
        <v>17</v>
      </c>
      <c r="F7" s="37">
        <v>1</v>
      </c>
      <c r="G7" s="37">
        <v>0</v>
      </c>
      <c r="H7" s="37" t="s">
        <v>98</v>
      </c>
      <c r="I7" s="37" t="s">
        <v>99</v>
      </c>
      <c r="J7" s="37" t="s">
        <v>100</v>
      </c>
      <c r="K7" s="37" t="s">
        <v>101</v>
      </c>
      <c r="L7" s="37" t="s">
        <v>102</v>
      </c>
      <c r="M7" s="37" t="s">
        <v>103</v>
      </c>
      <c r="N7" s="38" t="s">
        <v>104</v>
      </c>
      <c r="O7" s="38" t="s">
        <v>105</v>
      </c>
      <c r="P7" s="38">
        <v>28.31</v>
      </c>
      <c r="Q7" s="38">
        <v>85.53</v>
      </c>
      <c r="R7" s="38">
        <v>2930</v>
      </c>
      <c r="S7" s="38">
        <v>55702</v>
      </c>
      <c r="T7" s="38">
        <v>439.05</v>
      </c>
      <c r="U7" s="38">
        <v>126.87</v>
      </c>
      <c r="V7" s="38">
        <v>15642</v>
      </c>
      <c r="W7" s="38">
        <v>4.83</v>
      </c>
      <c r="X7" s="38">
        <v>3238.51</v>
      </c>
      <c r="Y7" s="38">
        <v>67.599999999999994</v>
      </c>
      <c r="Z7" s="38">
        <v>68.95</v>
      </c>
      <c r="AA7" s="38">
        <v>66.040000000000006</v>
      </c>
      <c r="AB7" s="38">
        <v>60.28</v>
      </c>
      <c r="AC7" s="38">
        <v>68.510000000000005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1118.28</v>
      </c>
      <c r="BG7" s="38">
        <v>1020.5</v>
      </c>
      <c r="BH7" s="38">
        <v>2003.21</v>
      </c>
      <c r="BI7" s="38">
        <v>2023.03</v>
      </c>
      <c r="BJ7" s="38">
        <v>2240.6</v>
      </c>
      <c r="BK7" s="38">
        <v>1118.56</v>
      </c>
      <c r="BL7" s="38">
        <v>1111.31</v>
      </c>
      <c r="BM7" s="38">
        <v>966.33</v>
      </c>
      <c r="BN7" s="38">
        <v>958.81</v>
      </c>
      <c r="BO7" s="38">
        <v>1001.3</v>
      </c>
      <c r="BP7" s="38">
        <v>682.51</v>
      </c>
      <c r="BQ7" s="38">
        <v>99.41</v>
      </c>
      <c r="BR7" s="38">
        <v>100.91</v>
      </c>
      <c r="BS7" s="38">
        <v>91.21</v>
      </c>
      <c r="BT7" s="38">
        <v>79.3</v>
      </c>
      <c r="BU7" s="38">
        <v>78.92</v>
      </c>
      <c r="BV7" s="38">
        <v>72.33</v>
      </c>
      <c r="BW7" s="38">
        <v>75.540000000000006</v>
      </c>
      <c r="BX7" s="38">
        <v>81.739999999999995</v>
      </c>
      <c r="BY7" s="38">
        <v>82.88</v>
      </c>
      <c r="BZ7" s="38">
        <v>81.88</v>
      </c>
      <c r="CA7" s="38">
        <v>100.34</v>
      </c>
      <c r="CB7" s="38">
        <v>162.11000000000001</v>
      </c>
      <c r="CC7" s="38">
        <v>163.22999999999999</v>
      </c>
      <c r="CD7" s="38">
        <v>180.65</v>
      </c>
      <c r="CE7" s="38">
        <v>207.24</v>
      </c>
      <c r="CF7" s="38">
        <v>193.13</v>
      </c>
      <c r="CG7" s="38">
        <v>215.28</v>
      </c>
      <c r="CH7" s="38">
        <v>207.96</v>
      </c>
      <c r="CI7" s="38">
        <v>194.31</v>
      </c>
      <c r="CJ7" s="38">
        <v>190.99</v>
      </c>
      <c r="CK7" s="38">
        <v>187.55</v>
      </c>
      <c r="CL7" s="38">
        <v>136.15</v>
      </c>
      <c r="CM7" s="38">
        <v>76.41</v>
      </c>
      <c r="CN7" s="38">
        <v>61.07</v>
      </c>
      <c r="CO7" s="38">
        <v>58.71</v>
      </c>
      <c r="CP7" s="38">
        <v>55.85</v>
      </c>
      <c r="CQ7" s="38">
        <v>58.66</v>
      </c>
      <c r="CR7" s="38">
        <v>54.67</v>
      </c>
      <c r="CS7" s="38">
        <v>53.51</v>
      </c>
      <c r="CT7" s="38">
        <v>53.5</v>
      </c>
      <c r="CU7" s="38">
        <v>52.58</v>
      </c>
      <c r="CV7" s="38">
        <v>50.94</v>
      </c>
      <c r="CW7" s="38">
        <v>59.64</v>
      </c>
      <c r="CX7" s="38">
        <v>75.66</v>
      </c>
      <c r="CY7" s="38">
        <v>75.78</v>
      </c>
      <c r="CZ7" s="38">
        <v>75.489999999999995</v>
      </c>
      <c r="DA7" s="38">
        <v>76.73</v>
      </c>
      <c r="DB7" s="38">
        <v>78.63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0.19</v>
      </c>
      <c r="EH7" s="38">
        <v>0.59</v>
      </c>
      <c r="EI7" s="38">
        <v>1.08</v>
      </c>
      <c r="EJ7" s="38">
        <v>0.11</v>
      </c>
      <c r="EK7" s="38">
        <v>0.15</v>
      </c>
      <c r="EL7" s="38">
        <v>0.16</v>
      </c>
      <c r="EM7" s="38">
        <v>0.13</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2020-12-04T02:49:59Z</dcterms:created>
  <dcterms:modified xsi:type="dcterms:W3CDTF">2021-01-21T02:42:00Z</dcterms:modified>
  <cp:category/>
</cp:coreProperties>
</file>