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677\Desktop\経営分析表\簡易水道\"/>
    </mc:Choice>
  </mc:AlternateContent>
  <workbookProtection workbookAlgorithmName="SHA-512" workbookHashValue="Pmy5UqQKXjRjkbwt3+jl5TCJfyI6HEzSbyXsRiUT/M9njZABx7Ck5BddQ3KjHg0gD8GpGgHf4GedE5KEMamFDw==" workbookSaltValue="T8Odc8KPWsfgcKpdWqe0HA==" workbookSpinCount="100000" lockStructure="1"/>
  <bookViews>
    <workbookView xWindow="0" yWindow="0" windowWidth="20490" windowHeight="72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<sst xmlns="http://schemas.openxmlformats.org/spreadsheetml/2006/main" count="233" uniqueCount="119">
  <si>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</si>
  <si>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</si>
  <si>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</si>
  <si>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</si>
  <si>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</si>
  <si>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</si>
  <si>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</si>
  <si>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</si>
  <si>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</si>
  <si>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</si>
  <si>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</si>
  <si>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</si>
  <si>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</si>
  <si>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</si>
  <si>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</si>
  <si>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</si>
  <si>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</si>
  <si>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</si>
  <si>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</si>
  <si>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</si>
  <si>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</si>
  <si>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</si>
  <si>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</si>
  <si>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</si>
  <si>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</si>
  <si>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</si>
  <si>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</si>
  <si>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</si>
  <si>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</si>
  <si>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</si>
  <si>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</si>
  <si>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</si>
  <si>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</si>
  <si>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</si>
  <si>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</si>
  <si>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</si>
  <si>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</si>
  <si>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</si>
  <si>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</si>
  <si>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</si>
  <si>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</si>
  <si>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</si>
  <si>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</si>
  <si>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</si>
  <si>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</si>
  <si>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</si>
  <si>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</si>
  <si>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</si>
  <si>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</si>
  <si>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</si>
  <si>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</si>
  <si>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</si>
  <si>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</si>
  <si>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</si>
  <si>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</si>
  <si>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</si>
  <si>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</si>
  <si>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</si>
  <si>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</si>
  <si>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</si>
  <si>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</si>
  <si>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</si>
  <si>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</si>
  <si>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</si>
  <si>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</si>
  <si>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</si>
  <si>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</si>
  <si>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</si>
  <si>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</si>
  <si>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</si>
  <si>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</si>
  <si>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</si>
  <si>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</si>
  <si>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</si>
  <si>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</si>
  <si>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</si>
  <si>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</si>
  <si>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</si>
  <si>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</si>
  <si>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</si>
  <si>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</si>
  <si>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</si>
  <si>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</si>
  <si>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</si>
  <si>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</si>
  <si>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</si>
  <si>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</si>
  <si>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</si>
  <si>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</si>
  <si>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</si>
  <si>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</si>
  <si>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</si>
  <si>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</si>
  <si>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</si>
  <si>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</si>
  <si>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</si>
  <si>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</si>
  <si>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</si>
  <si>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</si>
  <si>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</si>
  <si>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</si>
  <si>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</si>
  <si>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</si>
  <si>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</si>
  <si>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</si>
  <si>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</si>
  <si>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</si>
  <si>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</si>
  <si>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</si>
  <si>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</si>
  <si>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</si>
  <si>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</si>
  <si>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</si>
  <si>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</si>
  <si>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</si>
  <si>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</si>
  <si>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簡易水道事業については、山間部を中心とした地域を給水区域としており、配水管布設替をはじめとする工事費用及び維持管理費用等は、おのずと高コストにならざるを得ません。　
　また、給水人口は過疎化により大きく減少しているため、料金収入の増加は見込めず、一般会計からの繰入金に頼らざるを得ない経営となっています。
　簡易水道事業については、R02から上水道事業への統合により、経営が一本化されることになります。料金の見直しをはじめ、コスト削減等の実施・検討を行い、健全でバランスの取れた経営に努めます。</t>
    <rPh sb="5" eb="7">
      <t>ジギョウ</t>
    </rPh>
    <rPh sb="40" eb="41">
      <t>カ</t>
    </rPh>
    <rPh sb="48" eb="50">
      <t>コウジ</t>
    </rPh>
    <rPh sb="50" eb="52">
      <t>ヒヨウ</t>
    </rPh>
    <rPh sb="52" eb="53">
      <t>オヨ</t>
    </rPh>
    <rPh sb="54" eb="56">
      <t>イジ</t>
    </rPh>
    <rPh sb="60" eb="61">
      <t>トウ</t>
    </rPh>
    <rPh sb="77" eb="78">
      <t>エ</t>
    </rPh>
    <rPh sb="111" eb="113">
      <t>リョウキン</t>
    </rPh>
    <rPh sb="113" eb="115">
      <t>シュウニュウ</t>
    </rPh>
    <rPh sb="116" eb="118">
      <t>ゾウカ</t>
    </rPh>
    <rPh sb="119" eb="121">
      <t>ミコ</t>
    </rPh>
    <rPh sb="124" eb="126">
      <t>イッパン</t>
    </rPh>
    <rPh sb="126" eb="128">
      <t>カイケイ</t>
    </rPh>
    <rPh sb="140" eb="141">
      <t>エ</t>
    </rPh>
    <rPh sb="155" eb="157">
      <t>カンイ</t>
    </rPh>
    <rPh sb="157" eb="159">
      <t>スイドウ</t>
    </rPh>
    <rPh sb="159" eb="161">
      <t>ジギョウ</t>
    </rPh>
    <rPh sb="172" eb="175">
      <t>ジョウスイドウ</t>
    </rPh>
    <rPh sb="175" eb="177">
      <t>ジギョウ</t>
    </rPh>
    <rPh sb="179" eb="181">
      <t>トウゴウ</t>
    </rPh>
    <rPh sb="185" eb="187">
      <t>ケイエイ</t>
    </rPh>
    <rPh sb="188" eb="191">
      <t>イッポンカ</t>
    </rPh>
    <rPh sb="216" eb="218">
      <t>サクゲン</t>
    </rPh>
    <rPh sb="218" eb="219">
      <t>トウ</t>
    </rPh>
    <rPh sb="220" eb="222">
      <t>ジッシ</t>
    </rPh>
    <rPh sb="223" eb="225">
      <t>ケントウ</t>
    </rPh>
    <rPh sb="226" eb="227">
      <t>オコナ</t>
    </rPh>
    <rPh sb="229" eb="231">
      <t>ケンゼン</t>
    </rPh>
    <rPh sb="243" eb="244">
      <t>ツト</t>
    </rPh>
    <phoneticPr fontId="4"/>
  </si>
  <si>
    <t>①『経常収支比率』…経常費用が経常収益でどの程度補われているかを示す指標。R01は一般会計からの繰入金の増により大幅に上昇したものであり、依然として繰入金に頼った経営となっています。
④『企業債残高対給水収益比率』…給水収益に対する企業債残高の割合であり、企業債残高の規模を表す指標。前年度からやや上昇しています。その要因として、企業債残高は減少したものの、R02からの上水道事業への統合による打切決算処理に伴う給水収益の減によるものです。
⑤『料金回収率』…給水に係る費用が、どの程度給水収益で賄えているかを表した指標。4割程度であり、給水収益だけでは運営ができない状態です。一般会計からの繰入金に頼った運営となっています。
⑥『給水原価』…有収水量1㎥あたりについて、どれだけの費用がかかっているかを表す指標。前年並の比率で推移しています。
⑦『施設利用率』…配水能力に対する配水量の割合で、施設の利用状況を判断する指標。類似団体平均値及び全国平均を下回っており、効率性は低いといえます。しかしながら、配水域が山間地であるため、地形や点在した集落状況を鑑みれば、やむを得ない状況にあります。
⑧『有収率』…施設の稼働が収益につながっているかを判断する指標。前年度と同様に漏水等の対策強化により、類似団体平均値及び全国平均を上回っています。</t>
    <rPh sb="41" eb="43">
      <t>イッパン</t>
    </rPh>
    <rPh sb="43" eb="45">
      <t>カイケイ</t>
    </rPh>
    <rPh sb="48" eb="50">
      <t>クリイレ</t>
    </rPh>
    <rPh sb="50" eb="51">
      <t>キン</t>
    </rPh>
    <rPh sb="52" eb="53">
      <t>ゾウ</t>
    </rPh>
    <rPh sb="56" eb="58">
      <t>オオハバ</t>
    </rPh>
    <rPh sb="59" eb="61">
      <t>ジョウショウ</t>
    </rPh>
    <rPh sb="69" eb="71">
      <t>イゼン</t>
    </rPh>
    <rPh sb="81" eb="83">
      <t>ケイエイ</t>
    </rPh>
    <rPh sb="144" eb="145">
      <t>ド</t>
    </rPh>
    <rPh sb="159" eb="161">
      <t>ヨウイン</t>
    </rPh>
    <rPh sb="165" eb="167">
      <t>キギョウ</t>
    </rPh>
    <rPh sb="167" eb="168">
      <t>サイ</t>
    </rPh>
    <rPh sb="171" eb="173">
      <t>ゲンショウ</t>
    </rPh>
    <rPh sb="185" eb="188">
      <t>ジョウスイドウ</t>
    </rPh>
    <rPh sb="188" eb="190">
      <t>ジギョウ</t>
    </rPh>
    <rPh sb="192" eb="194">
      <t>トウゴウ</t>
    </rPh>
    <rPh sb="197" eb="199">
      <t>ウチキ</t>
    </rPh>
    <rPh sb="199" eb="201">
      <t>ケッサン</t>
    </rPh>
    <rPh sb="201" eb="203">
      <t>ショリ</t>
    </rPh>
    <rPh sb="204" eb="205">
      <t>トモナ</t>
    </rPh>
    <rPh sb="206" eb="208">
      <t>キュウスイ</t>
    </rPh>
    <rPh sb="208" eb="210">
      <t>シュウエキ</t>
    </rPh>
    <rPh sb="211" eb="212">
      <t>ゲン</t>
    </rPh>
    <rPh sb="289" eb="291">
      <t>イッパン</t>
    </rPh>
    <rPh sb="291" eb="293">
      <t>カイケイ</t>
    </rPh>
    <rPh sb="413" eb="415">
      <t>ルイジ</t>
    </rPh>
    <rPh sb="415" eb="417">
      <t>ダンタイ</t>
    </rPh>
    <rPh sb="417" eb="420">
      <t>ヘイキンチ</t>
    </rPh>
    <rPh sb="420" eb="421">
      <t>オヨ</t>
    </rPh>
    <rPh sb="422" eb="424">
      <t>ゼンコク</t>
    </rPh>
    <rPh sb="424" eb="426">
      <t>ヘイキン</t>
    </rPh>
    <rPh sb="427" eb="429">
      <t>シタマワ</t>
    </rPh>
    <rPh sb="434" eb="437">
      <t>コウリツセイ</t>
    </rPh>
    <rPh sb="438" eb="439">
      <t>ヒク</t>
    </rPh>
    <rPh sb="532" eb="533">
      <t>ド</t>
    </rPh>
    <rPh sb="534" eb="536">
      <t>ドウヨウ</t>
    </rPh>
    <rPh sb="537" eb="539">
      <t>ロウスイ</t>
    </rPh>
    <rPh sb="539" eb="540">
      <t>トウ</t>
    </rPh>
    <rPh sb="541" eb="543">
      <t>タイサク</t>
    </rPh>
    <rPh sb="543" eb="545">
      <t>キョウカ</t>
    </rPh>
    <rPh sb="549" eb="551">
      <t>ルイジ</t>
    </rPh>
    <rPh sb="551" eb="553">
      <t>ダンタイ</t>
    </rPh>
    <rPh sb="553" eb="556">
      <t>ヘイキンチ</t>
    </rPh>
    <rPh sb="556" eb="557">
      <t>オヨ</t>
    </rPh>
    <rPh sb="558" eb="560">
      <t>ゼンコク</t>
    </rPh>
    <rPh sb="560" eb="562">
      <t>ヘイキン</t>
    </rPh>
    <rPh sb="563" eb="565">
      <t>ウワマワ</t>
    </rPh>
    <phoneticPr fontId="15"/>
  </si>
  <si>
    <t>③『管路更新率』…当該年度に更新した管路延長の割合を表す指標。前年度と同様に配水管等の管路と一体となったポンプ類の更新を優先したことから、配水管等の更新が未実施となっています。</t>
    <rPh sb="31" eb="34">
      <t>ゼンネンド</t>
    </rPh>
    <rPh sb="35" eb="37">
      <t>ドウヨウ</t>
    </rPh>
    <rPh sb="38" eb="41">
      <t>ハイスイカン</t>
    </rPh>
    <rPh sb="41" eb="42">
      <t>トウ</t>
    </rPh>
    <rPh sb="43" eb="45">
      <t>カンロ</t>
    </rPh>
    <rPh sb="46" eb="48">
      <t>イッタイ</t>
    </rPh>
    <rPh sb="55" eb="56">
      <t>ルイ</t>
    </rPh>
    <rPh sb="57" eb="59">
      <t>コウシン</t>
    </rPh>
    <rPh sb="60" eb="62">
      <t>ユウセン</t>
    </rPh>
    <rPh sb="69" eb="72">
      <t>ハイスイカン</t>
    </rPh>
    <rPh sb="72" eb="73">
      <t>トウ</t>
    </rPh>
    <rPh sb="74" eb="76">
      <t>コウシン</t>
    </rPh>
    <rPh sb="77" eb="80">
      <t>ミジッシ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</si>
</sst>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4" fillId="0" borderId="6" xfId="2" applyFont="1" applyBorder="1" applyAlignment="1" applyProtection="1">
      <alignment horizontal="left" vertical="top" wrapText="1"/>
      <protection locked="0"/>
    </xf>
    <xf numFmtId="0" fontId="14" fillId="0" borderId="0" xfId="2" applyFont="1" applyBorder="1" applyAlignment="1" applyProtection="1">
      <alignment horizontal="left" vertical="top" wrapText="1"/>
      <protection locked="0"/>
    </xf>
    <xf numFmtId="0" fontId="14" fillId="0" borderId="7" xfId="2" applyFont="1" applyBorder="1" applyAlignment="1" applyProtection="1">
      <alignment horizontal="left" vertical="top" wrapText="1"/>
      <protection locked="0"/>
    </xf>
    <xf numFmtId="0" fontId="14" fillId="0" borderId="8"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4" fillId="0" borderId="9" xfId="2"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0.26</c:v>
                </c:pt>
                <c:pt idx="1">
                  <c:v>1.6</c:v>
                </c:pt>
                <c:pt idx="2">
                  <c:v>1.79</c:v>
                </c:pt>
                <c:pt idx="3" formatCode="#,##0.00;&quot;△&quot;#,##0.00">
                  <c:v>0</c:v>
                </c:pt>
                <c:pt idx="4" formatCode="#,##0.00;&quot;△&quot;#,##0.00">
                  <c:v>0</c:v>
                </c:pt>
              </c:numCache>
            </c:numRef>
          </c:val>
          <c:extLst>
            <c:ext xmlns:c16="http://schemas.microsoft.com/office/drawing/2014/chart" uri="{C3380CC4-5D6E-409C-BE32-E72D297353CC}">
              <c16:uniqueId val="{00000000-A395-4524-85D6-B404E80F8AD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A395-4524-85D6-B404E80F8AD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42.95</c:v>
                </c:pt>
                <c:pt idx="1">
                  <c:v>45.19</c:v>
                </c:pt>
                <c:pt idx="2">
                  <c:v>51.15</c:v>
                </c:pt>
                <c:pt idx="3">
                  <c:v>45.82</c:v>
                </c:pt>
                <c:pt idx="4">
                  <c:v>46.03</c:v>
                </c:pt>
              </c:numCache>
            </c:numRef>
          </c:val>
          <c:extLst>
            <c:ext xmlns:c16="http://schemas.microsoft.com/office/drawing/2014/chart" uri="{C3380CC4-5D6E-409C-BE32-E72D297353CC}">
              <c16:uniqueId val="{00000000-7E3F-4C95-8362-1B78A7FEDF0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7E3F-4C95-8362-1B78A7FEDF0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83.3</c:v>
                </c:pt>
                <c:pt idx="1">
                  <c:v>80.2</c:v>
                </c:pt>
                <c:pt idx="2">
                  <c:v>71.52</c:v>
                </c:pt>
                <c:pt idx="3">
                  <c:v>80.75</c:v>
                </c:pt>
                <c:pt idx="4">
                  <c:v>81.14</c:v>
                </c:pt>
              </c:numCache>
            </c:numRef>
          </c:val>
          <c:extLst>
            <c:ext xmlns:c16="http://schemas.microsoft.com/office/drawing/2014/chart" uri="{C3380CC4-5D6E-409C-BE32-E72D297353CC}">
              <c16:uniqueId val="{00000000-83B8-4C2F-B950-4B7259BF215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83B8-4C2F-B950-4B7259BF215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73.08</c:v>
                </c:pt>
                <c:pt idx="1">
                  <c:v>72.930000000000007</c:v>
                </c:pt>
                <c:pt idx="2">
                  <c:v>64.48</c:v>
                </c:pt>
                <c:pt idx="3">
                  <c:v>67.180000000000007</c:v>
                </c:pt>
                <c:pt idx="4">
                  <c:v>133.33000000000001</c:v>
                </c:pt>
              </c:numCache>
            </c:numRef>
          </c:val>
          <c:extLst>
            <c:ext xmlns:c16="http://schemas.microsoft.com/office/drawing/2014/chart" uri="{C3380CC4-5D6E-409C-BE32-E72D297353CC}">
              <c16:uniqueId val="{00000000-31A3-4621-8C0E-E22B6846776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31A3-4621-8C0E-E22B6846776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0-466A-A9AC-2A1EBDCEC6A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0-466A-A9AC-2A1EBDCEC6A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F-495B-95C2-E4042C8A35C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F-495B-95C2-E4042C8A35C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F9-4B32-982B-0507A49E25A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F9-4B32-982B-0507A49E25A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9-49D8-A18F-9ACAA2B76F0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9-49D8-A18F-9ACAA2B76F0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1622.91</c:v>
                </c:pt>
                <c:pt idx="1">
                  <c:v>1629.03</c:v>
                </c:pt>
                <c:pt idx="2">
                  <c:v>1685.85</c:v>
                </c:pt>
                <c:pt idx="3">
                  <c:v>990.13</c:v>
                </c:pt>
                <c:pt idx="4">
                  <c:v>1145.3399999999999</c:v>
                </c:pt>
              </c:numCache>
            </c:numRef>
          </c:val>
          <c:extLst>
            <c:ext xmlns:c16="http://schemas.microsoft.com/office/drawing/2014/chart" uri="{C3380CC4-5D6E-409C-BE32-E72D297353CC}">
              <c16:uniqueId val="{00000000-E712-495F-9AED-39550F9766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E712-495F-9AED-39550F9766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41.57</c:v>
                </c:pt>
                <c:pt idx="1">
                  <c:v>41.18</c:v>
                </c:pt>
                <c:pt idx="2">
                  <c:v>42.76</c:v>
                </c:pt>
                <c:pt idx="3">
                  <c:v>45.51</c:v>
                </c:pt>
                <c:pt idx="4">
                  <c:v>36.96</c:v>
                </c:pt>
              </c:numCache>
            </c:numRef>
          </c:val>
          <c:extLst>
            <c:ext xmlns:c16="http://schemas.microsoft.com/office/drawing/2014/chart" uri="{C3380CC4-5D6E-409C-BE32-E72D297353CC}">
              <c16:uniqueId val="{00000000-35B1-4E27-A75F-58E10184D08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35B1-4E27-A75F-58E10184D08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423.85</c:v>
                </c:pt>
                <c:pt idx="1">
                  <c:v>431.46</c:v>
                </c:pt>
                <c:pt idx="2">
                  <c:v>412.35</c:v>
                </c:pt>
                <c:pt idx="3">
                  <c:v>392.47</c:v>
                </c:pt>
                <c:pt idx="4">
                  <c:v>404.84</c:v>
                </c:pt>
              </c:numCache>
            </c:numRef>
          </c:val>
          <c:extLst>
            <c:ext xmlns:c16="http://schemas.microsoft.com/office/drawing/2014/chart" uri="{C3380CC4-5D6E-409C-BE32-E72D297353CC}">
              <c16:uniqueId val="{00000000-7881-4EE9-9602-167654C451D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7881-4EE9-9602-167654C451D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杵築市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28873</v>
      </c>
      <c r="AM8" s="67"/>
      <c r="AN8" s="67"/>
      <c r="AO8" s="67"/>
      <c r="AP8" s="67"/>
      <c r="AQ8" s="67"/>
      <c r="AR8" s="67"/>
      <c r="AS8" s="67"/>
      <c r="AT8" s="66">
        <f>データ!$S$6</f>
        <v>280.08</v>
      </c>
      <c r="AU8" s="66"/>
      <c r="AV8" s="66"/>
      <c r="AW8" s="66"/>
      <c r="AX8" s="66"/>
      <c r="AY8" s="66"/>
      <c r="AZ8" s="66"/>
      <c r="BA8" s="66"/>
      <c r="BB8" s="66">
        <f>データ!$T$6</f>
        <v>103.09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10.130000000000001</v>
      </c>
      <c r="Q10" s="66"/>
      <c r="R10" s="66"/>
      <c r="S10" s="66"/>
      <c r="T10" s="66"/>
      <c r="U10" s="66"/>
      <c r="V10" s="66"/>
      <c r="W10" s="67">
        <f>データ!$Q$6</f>
        <v>3190</v>
      </c>
      <c r="X10" s="67"/>
      <c r="Y10" s="67"/>
      <c r="Z10" s="67"/>
      <c r="AA10" s="67"/>
      <c r="AB10" s="67"/>
      <c r="AC10" s="67"/>
      <c r="AD10" s="2"/>
      <c r="AE10" s="2"/>
      <c r="AF10" s="2"/>
      <c r="AG10" s="2"/>
      <c r="AH10" s="2"/>
      <c r="AI10" s="2"/>
      <c r="AJ10" s="2"/>
      <c r="AK10" s="2"/>
      <c r="AL10" s="67">
        <f>データ!$U$6</f>
        <v>2905</v>
      </c>
      <c r="AM10" s="67"/>
      <c r="AN10" s="67"/>
      <c r="AO10" s="67"/>
      <c r="AP10" s="67"/>
      <c r="AQ10" s="67"/>
      <c r="AR10" s="67"/>
      <c r="AS10" s="67"/>
      <c r="AT10" s="66">
        <f>データ!$V$6</f>
        <v>22.81</v>
      </c>
      <c r="AU10" s="66"/>
      <c r="AV10" s="66"/>
      <c r="AW10" s="66"/>
      <c r="AX10" s="66"/>
      <c r="AY10" s="66"/>
      <c r="AZ10" s="66"/>
      <c r="BA10" s="66"/>
      <c r="BB10" s="66">
        <f>データ!$W$6</f>
        <v>127.36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50" t="s">
        <v>25</v>
      </c>
      <c r="BM14" s="51"/>
      <c r="BN14" s="51"/>
      <c r="BO14" s="51"/>
      <c r="BP14" s="51"/>
      <c r="BQ14" s="51"/>
      <c r="BR14" s="51"/>
      <c r="BS14" s="51"/>
      <c r="BT14" s="51"/>
      <c r="BU14" s="51"/>
      <c r="BV14" s="51"/>
      <c r="BW14" s="51"/>
      <c r="BX14" s="51"/>
      <c r="BY14" s="51"/>
      <c r="BZ14" s="52"/>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53"/>
      <c r="BM15" s="54"/>
      <c r="BN15" s="54"/>
      <c r="BO15" s="54"/>
      <c r="BP15" s="54"/>
      <c r="BQ15" s="54"/>
      <c r="BR15" s="54"/>
      <c r="BS15" s="54"/>
      <c r="BT15" s="54"/>
      <c r="BU15" s="54"/>
      <c r="BV15" s="54"/>
      <c r="BW15" s="54"/>
      <c r="BX15" s="54"/>
      <c r="BY15" s="54"/>
      <c r="BZ15" s="5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117</v>
      </c>
      <c r="BM16" s="45"/>
      <c r="BN16" s="45"/>
      <c r="BO16" s="45"/>
      <c r="BP16" s="45"/>
      <c r="BQ16" s="45"/>
      <c r="BR16" s="45"/>
      <c r="BS16" s="45"/>
      <c r="BT16" s="45"/>
      <c r="BU16" s="45"/>
      <c r="BV16" s="45"/>
      <c r="BW16" s="45"/>
      <c r="BX16" s="45"/>
      <c r="BY16" s="45"/>
      <c r="BZ16" s="4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4"/>
      <c r="BM34" s="45"/>
      <c r="BN34" s="45"/>
      <c r="BO34" s="45"/>
      <c r="BP34" s="45"/>
      <c r="BQ34" s="45"/>
      <c r="BR34" s="45"/>
      <c r="BS34" s="45"/>
      <c r="BT34" s="45"/>
      <c r="BU34" s="45"/>
      <c r="BV34" s="45"/>
      <c r="BW34" s="45"/>
      <c r="BX34" s="45"/>
      <c r="BY34" s="45"/>
      <c r="BZ34" s="4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4"/>
      <c r="BM35" s="45"/>
      <c r="BN35" s="45"/>
      <c r="BO35" s="45"/>
      <c r="BP35" s="45"/>
      <c r="BQ35" s="45"/>
      <c r="BR35" s="45"/>
      <c r="BS35" s="45"/>
      <c r="BT35" s="45"/>
      <c r="BU35" s="45"/>
      <c r="BV35" s="45"/>
      <c r="BW35" s="45"/>
      <c r="BX35" s="45"/>
      <c r="BY35" s="45"/>
      <c r="BZ35" s="4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26</v>
      </c>
      <c r="BM45" s="51"/>
      <c r="BN45" s="51"/>
      <c r="BO45" s="51"/>
      <c r="BP45" s="51"/>
      <c r="BQ45" s="51"/>
      <c r="BR45" s="51"/>
      <c r="BS45" s="51"/>
      <c r="BT45" s="51"/>
      <c r="BU45" s="51"/>
      <c r="BV45" s="51"/>
      <c r="BW45" s="51"/>
      <c r="BX45" s="51"/>
      <c r="BY45" s="51"/>
      <c r="BZ45" s="5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118</v>
      </c>
      <c r="BM47" s="45"/>
      <c r="BN47" s="45"/>
      <c r="BO47" s="45"/>
      <c r="BP47" s="45"/>
      <c r="BQ47" s="45"/>
      <c r="BR47" s="45"/>
      <c r="BS47" s="45"/>
      <c r="BT47" s="45"/>
      <c r="BU47" s="45"/>
      <c r="BV47" s="45"/>
      <c r="BW47" s="45"/>
      <c r="BX47" s="45"/>
      <c r="BY47" s="45"/>
      <c r="BZ47" s="4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5"/>
      <c r="BN56" s="45"/>
      <c r="BO56" s="45"/>
      <c r="BP56" s="45"/>
      <c r="BQ56" s="45"/>
      <c r="BR56" s="45"/>
      <c r="BS56" s="45"/>
      <c r="BT56" s="45"/>
      <c r="BU56" s="45"/>
      <c r="BV56" s="45"/>
      <c r="BW56" s="45"/>
      <c r="BX56" s="45"/>
      <c r="BY56" s="45"/>
      <c r="BZ56" s="4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5"/>
      <c r="BN57" s="45"/>
      <c r="BO57" s="45"/>
      <c r="BP57" s="45"/>
      <c r="BQ57" s="45"/>
      <c r="BR57" s="45"/>
      <c r="BS57" s="45"/>
      <c r="BT57" s="45"/>
      <c r="BU57" s="45"/>
      <c r="BV57" s="45"/>
      <c r="BW57" s="45"/>
      <c r="BX57" s="45"/>
      <c r="BY57" s="45"/>
      <c r="BZ57" s="4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5"/>
      <c r="BN58" s="45"/>
      <c r="BO58" s="45"/>
      <c r="BP58" s="45"/>
      <c r="BQ58" s="45"/>
      <c r="BR58" s="45"/>
      <c r="BS58" s="45"/>
      <c r="BT58" s="45"/>
      <c r="BU58" s="45"/>
      <c r="BV58" s="45"/>
      <c r="BW58" s="45"/>
      <c r="BX58" s="45"/>
      <c r="BY58" s="45"/>
      <c r="BZ58" s="4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5"/>
      <c r="BN59" s="45"/>
      <c r="BO59" s="45"/>
      <c r="BP59" s="45"/>
      <c r="BQ59" s="45"/>
      <c r="BR59" s="45"/>
      <c r="BS59" s="45"/>
      <c r="BT59" s="45"/>
      <c r="BU59" s="45"/>
      <c r="BV59" s="45"/>
      <c r="BW59" s="45"/>
      <c r="BX59" s="45"/>
      <c r="BY59" s="45"/>
      <c r="BZ59" s="4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4"/>
      <c r="BM60" s="45"/>
      <c r="BN60" s="45"/>
      <c r="BO60" s="45"/>
      <c r="BP60" s="45"/>
      <c r="BQ60" s="45"/>
      <c r="BR60" s="45"/>
      <c r="BS60" s="45"/>
      <c r="BT60" s="45"/>
      <c r="BU60" s="45"/>
      <c r="BV60" s="45"/>
      <c r="BW60" s="45"/>
      <c r="BX60" s="45"/>
      <c r="BY60" s="45"/>
      <c r="BZ60" s="4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4"/>
      <c r="BM61" s="45"/>
      <c r="BN61" s="45"/>
      <c r="BO61" s="45"/>
      <c r="BP61" s="45"/>
      <c r="BQ61" s="45"/>
      <c r="BR61" s="45"/>
      <c r="BS61" s="45"/>
      <c r="BT61" s="45"/>
      <c r="BU61" s="45"/>
      <c r="BV61" s="45"/>
      <c r="BW61" s="45"/>
      <c r="BX61" s="45"/>
      <c r="BY61" s="45"/>
      <c r="BZ61" s="4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28</v>
      </c>
      <c r="BM64" s="51"/>
      <c r="BN64" s="51"/>
      <c r="BO64" s="51"/>
      <c r="BP64" s="51"/>
      <c r="BQ64" s="51"/>
      <c r="BR64" s="51"/>
      <c r="BS64" s="51"/>
      <c r="BT64" s="51"/>
      <c r="BU64" s="51"/>
      <c r="BV64" s="51"/>
      <c r="BW64" s="51"/>
      <c r="BX64" s="51"/>
      <c r="BY64" s="51"/>
      <c r="BZ64" s="5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41</v>
      </c>
      <c r="O85" s="27" t="str">
        <f>データ!EN6</f>
        <v>【0.56】</v>
      </c>
    </row>
  </sheetData>
  <sheetProtection algorithmName="SHA-512" hashValue="qoLD5fpdu2Aqmn3kX04uSSqzDcTkW/fAL+K/Y9hgopP/Qts54UdRmwK/Oxqt0BX2BvFjlwrsRj1bp0BJEIoALQ==" saltValue="FQsg6vMSDH9l3duSeF+z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442101</v>
      </c>
      <c r="D6" s="34">
        <f t="shared" si="3"/>
        <v>47</v>
      </c>
      <c r="E6" s="34">
        <f t="shared" si="3"/>
        <v>1</v>
      </c>
      <c r="F6" s="34">
        <f t="shared" si="3"/>
        <v>0</v>
      </c>
      <c r="G6" s="34">
        <f t="shared" si="3"/>
        <v>0</v>
      </c>
      <c r="H6" s="34" t="str">
        <f t="shared" si="3"/>
        <v>大分県　杵築市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10.130000000000001</v>
      </c>
      <c r="Q6" s="35">
        <f t="shared" si="3"/>
        <v>3190</v>
      </c>
      <c r="R6" s="35">
        <f t="shared" si="3"/>
        <v>28873</v>
      </c>
      <c r="S6" s="35">
        <f t="shared" si="3"/>
        <v>280.08</v>
      </c>
      <c r="T6" s="35">
        <f t="shared" si="3"/>
        <v>103.09</v>
      </c>
      <c r="U6" s="35">
        <f t="shared" si="3"/>
        <v>2905</v>
      </c>
      <c r="V6" s="35">
        <f t="shared" si="3"/>
        <v>22.81</v>
      </c>
      <c r="W6" s="35">
        <f t="shared" si="3"/>
        <v>127.36</v>
      </c>
      <c r="X6" s="36">
        <f>IF(X7="",NA(),X7)</f>
        <v>73.08</v>
      </c>
      <c r="Y6" s="36">
        <f t="shared" ref="Y6:AG6" si="4">IF(Y7="",NA(),Y7)</f>
        <v>72.930000000000007</v>
      </c>
      <c r="Z6" s="36">
        <f t="shared" si="4"/>
        <v>64.48</v>
      </c>
      <c r="AA6" s="36">
        <f t="shared" si="4"/>
        <v>67.180000000000007</v>
      </c>
      <c r="AB6" s="36">
        <f t="shared" si="4"/>
        <v>133.33000000000001</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1622.91</v>
      </c>
      <c r="BF6" s="36">
        <f t="shared" ref="BF6:BN6" si="7">IF(BF7="",NA(),BF7)</f>
        <v>1629.03</v>
      </c>
      <c r="BG6" s="36">
        <f t="shared" si="7"/>
        <v>1685.85</v>
      </c>
      <c r="BH6" s="36">
        <f t="shared" si="7"/>
        <v>990.13</v>
      </c>
      <c r="BI6" s="36">
        <f t="shared" si="7"/>
        <v>1145.3399999999999</v>
      </c>
      <c r="BJ6" s="36">
        <f t="shared" si="7"/>
        <v>1134.67</v>
      </c>
      <c r="BK6" s="36">
        <f t="shared" si="7"/>
        <v>1144.79</v>
      </c>
      <c r="BL6" s="36">
        <f t="shared" si="7"/>
        <v>1061.58</v>
      </c>
      <c r="BM6" s="36">
        <f t="shared" si="7"/>
        <v>1007.7</v>
      </c>
      <c r="BN6" s="36">
        <f t="shared" si="7"/>
        <v>1018.52</v>
      </c>
      <c r="BO6" s="35" t="str">
        <f>IF(BO7="","",IF(BO7="-","【-】","【"&amp;SUBSTITUTE(TEXT(BO7,"#,##0.00"),"-","△")&amp;"】"))</f>
        <v>【1,084.05】</v>
      </c>
      <c r="BP6" s="36">
        <f>IF(BP7="",NA(),BP7)</f>
        <v>41.57</v>
      </c>
      <c r="BQ6" s="36">
        <f t="shared" ref="BQ6:BY6" si="8">IF(BQ7="",NA(),BQ7)</f>
        <v>41.18</v>
      </c>
      <c r="BR6" s="36">
        <f t="shared" si="8"/>
        <v>42.76</v>
      </c>
      <c r="BS6" s="36">
        <f t="shared" si="8"/>
        <v>45.51</v>
      </c>
      <c r="BT6" s="36">
        <f t="shared" si="8"/>
        <v>36.96</v>
      </c>
      <c r="BU6" s="36">
        <f t="shared" si="8"/>
        <v>40.6</v>
      </c>
      <c r="BV6" s="36">
        <f t="shared" si="8"/>
        <v>56.04</v>
      </c>
      <c r="BW6" s="36">
        <f t="shared" si="8"/>
        <v>58.52</v>
      </c>
      <c r="BX6" s="36">
        <f t="shared" si="8"/>
        <v>59.22</v>
      </c>
      <c r="BY6" s="36">
        <f t="shared" si="8"/>
        <v>58.79</v>
      </c>
      <c r="BZ6" s="35" t="str">
        <f>IF(BZ7="","",IF(BZ7="-","【-】","【"&amp;SUBSTITUTE(TEXT(BZ7,"#,##0.00"),"-","△")&amp;"】"))</f>
        <v>【53.46】</v>
      </c>
      <c r="CA6" s="36">
        <f>IF(CA7="",NA(),CA7)</f>
        <v>423.85</v>
      </c>
      <c r="CB6" s="36">
        <f t="shared" ref="CB6:CJ6" si="9">IF(CB7="",NA(),CB7)</f>
        <v>431.46</v>
      </c>
      <c r="CC6" s="36">
        <f t="shared" si="9"/>
        <v>412.35</v>
      </c>
      <c r="CD6" s="36">
        <f t="shared" si="9"/>
        <v>392.47</v>
      </c>
      <c r="CE6" s="36">
        <f t="shared" si="9"/>
        <v>404.84</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42.95</v>
      </c>
      <c r="CM6" s="36">
        <f t="shared" ref="CM6:CU6" si="10">IF(CM7="",NA(),CM7)</f>
        <v>45.19</v>
      </c>
      <c r="CN6" s="36">
        <f t="shared" si="10"/>
        <v>51.15</v>
      </c>
      <c r="CO6" s="36">
        <f t="shared" si="10"/>
        <v>45.82</v>
      </c>
      <c r="CP6" s="36">
        <f t="shared" si="10"/>
        <v>46.03</v>
      </c>
      <c r="CQ6" s="36">
        <f t="shared" si="10"/>
        <v>57.29</v>
      </c>
      <c r="CR6" s="36">
        <f t="shared" si="10"/>
        <v>55.9</v>
      </c>
      <c r="CS6" s="36">
        <f t="shared" si="10"/>
        <v>57.3</v>
      </c>
      <c r="CT6" s="36">
        <f t="shared" si="10"/>
        <v>56.76</v>
      </c>
      <c r="CU6" s="36">
        <f t="shared" si="10"/>
        <v>56.04</v>
      </c>
      <c r="CV6" s="35" t="str">
        <f>IF(CV7="","",IF(CV7="-","【-】","【"&amp;SUBSTITUTE(TEXT(CV7,"#,##0.00"),"-","△")&amp;"】"))</f>
        <v>【54.90】</v>
      </c>
      <c r="CW6" s="36">
        <f>IF(CW7="",NA(),CW7)</f>
        <v>83.3</v>
      </c>
      <c r="CX6" s="36">
        <f t="shared" ref="CX6:DF6" si="11">IF(CX7="",NA(),CX7)</f>
        <v>80.2</v>
      </c>
      <c r="CY6" s="36">
        <f t="shared" si="11"/>
        <v>71.52</v>
      </c>
      <c r="CZ6" s="36">
        <f t="shared" si="11"/>
        <v>80.75</v>
      </c>
      <c r="DA6" s="36">
        <f t="shared" si="11"/>
        <v>81.14</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0.26</v>
      </c>
      <c r="EE6" s="36">
        <f t="shared" ref="EE6:EM6" si="14">IF(EE7="",NA(),EE7)</f>
        <v>1.6</v>
      </c>
      <c r="EF6" s="36">
        <f t="shared" si="14"/>
        <v>1.79</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442101</v>
      </c>
      <c r="D7" s="38">
        <v>47</v>
      </c>
      <c r="E7" s="38">
        <v>1</v>
      </c>
      <c r="F7" s="38">
        <v>0</v>
      </c>
      <c r="G7" s="38">
        <v>0</v>
      </c>
      <c r="H7" s="38" t="s">
        <v>96</v>
      </c>
      <c r="I7" s="38" t="s">
        <v>97</v>
      </c>
      <c r="J7" s="38" t="s">
        <v>98</v>
      </c>
      <c r="K7" s="38" t="s">
        <v>99</v>
      </c>
      <c r="L7" s="38" t="s">
        <v>100</v>
      </c>
      <c r="M7" s="38" t="s">
        <v>101</v>
      </c>
      <c r="N7" s="39" t="s">
        <v>102</v>
      </c>
      <c r="O7" s="39" t="s">
        <v>103</v>
      </c>
      <c r="P7" s="39">
        <v>10.130000000000001</v>
      </c>
      <c r="Q7" s="39">
        <v>3190</v>
      </c>
      <c r="R7" s="39">
        <v>28873</v>
      </c>
      <c r="S7" s="39">
        <v>280.08</v>
      </c>
      <c r="T7" s="39">
        <v>103.09</v>
      </c>
      <c r="U7" s="39">
        <v>2905</v>
      </c>
      <c r="V7" s="39">
        <v>22.81</v>
      </c>
      <c r="W7" s="39">
        <v>127.36</v>
      </c>
      <c r="X7" s="39">
        <v>73.08</v>
      </c>
      <c r="Y7" s="39">
        <v>72.930000000000007</v>
      </c>
      <c r="Z7" s="39">
        <v>64.48</v>
      </c>
      <c r="AA7" s="39">
        <v>67.180000000000007</v>
      </c>
      <c r="AB7" s="39">
        <v>133.33000000000001</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1622.91</v>
      </c>
      <c r="BF7" s="39">
        <v>1629.03</v>
      </c>
      <c r="BG7" s="39">
        <v>1685.85</v>
      </c>
      <c r="BH7" s="39">
        <v>990.13</v>
      </c>
      <c r="BI7" s="39">
        <v>1145.3399999999999</v>
      </c>
      <c r="BJ7" s="39">
        <v>1134.67</v>
      </c>
      <c r="BK7" s="39">
        <v>1144.79</v>
      </c>
      <c r="BL7" s="39">
        <v>1061.58</v>
      </c>
      <c r="BM7" s="39">
        <v>1007.7</v>
      </c>
      <c r="BN7" s="39">
        <v>1018.52</v>
      </c>
      <c r="BO7" s="39">
        <v>1084.05</v>
      </c>
      <c r="BP7" s="39">
        <v>41.57</v>
      </c>
      <c r="BQ7" s="39">
        <v>41.18</v>
      </c>
      <c r="BR7" s="39">
        <v>42.76</v>
      </c>
      <c r="BS7" s="39">
        <v>45.51</v>
      </c>
      <c r="BT7" s="39">
        <v>36.96</v>
      </c>
      <c r="BU7" s="39">
        <v>40.6</v>
      </c>
      <c r="BV7" s="39">
        <v>56.04</v>
      </c>
      <c r="BW7" s="39">
        <v>58.52</v>
      </c>
      <c r="BX7" s="39">
        <v>59.22</v>
      </c>
      <c r="BY7" s="39">
        <v>58.79</v>
      </c>
      <c r="BZ7" s="39">
        <v>53.46</v>
      </c>
      <c r="CA7" s="39">
        <v>423.85</v>
      </c>
      <c r="CB7" s="39">
        <v>431.46</v>
      </c>
      <c r="CC7" s="39">
        <v>412.35</v>
      </c>
      <c r="CD7" s="39">
        <v>392.47</v>
      </c>
      <c r="CE7" s="39">
        <v>404.84</v>
      </c>
      <c r="CF7" s="39">
        <v>440.03</v>
      </c>
      <c r="CG7" s="39">
        <v>304.35000000000002</v>
      </c>
      <c r="CH7" s="39">
        <v>296.3</v>
      </c>
      <c r="CI7" s="39">
        <v>292.89999999999998</v>
      </c>
      <c r="CJ7" s="39">
        <v>298.25</v>
      </c>
      <c r="CK7" s="39">
        <v>300.47000000000003</v>
      </c>
      <c r="CL7" s="39">
        <v>42.95</v>
      </c>
      <c r="CM7" s="39">
        <v>45.19</v>
      </c>
      <c r="CN7" s="39">
        <v>51.15</v>
      </c>
      <c r="CO7" s="39">
        <v>45.82</v>
      </c>
      <c r="CP7" s="39">
        <v>46.03</v>
      </c>
      <c r="CQ7" s="39">
        <v>57.29</v>
      </c>
      <c r="CR7" s="39">
        <v>55.9</v>
      </c>
      <c r="CS7" s="39">
        <v>57.3</v>
      </c>
      <c r="CT7" s="39">
        <v>56.76</v>
      </c>
      <c r="CU7" s="39">
        <v>56.04</v>
      </c>
      <c r="CV7" s="39">
        <v>54.9</v>
      </c>
      <c r="CW7" s="39">
        <v>83.3</v>
      </c>
      <c r="CX7" s="39">
        <v>80.2</v>
      </c>
      <c r="CY7" s="39">
        <v>71.52</v>
      </c>
      <c r="CZ7" s="39">
        <v>80.75</v>
      </c>
      <c r="DA7" s="39">
        <v>81.14</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0.26</v>
      </c>
      <c r="EE7" s="39">
        <v>1.6</v>
      </c>
      <c r="EF7" s="39">
        <v>1.79</v>
      </c>
      <c r="EG7" s="39">
        <v>0</v>
      </c>
      <c r="EH7" s="39">
        <v>0</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2021-02-03T02:26:31Z</cp:lastPrinted>
  <dcterms:created xsi:type="dcterms:W3CDTF">2020-12-04T02:22:57Z</dcterms:created>
  <dcterms:modified xsi:type="dcterms:W3CDTF">2021-02-03T02:26:33Z</dcterms:modified>
  <cp:category/>
</cp:coreProperties>
</file>