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3 市町村回答\09豊後高田市ok\"/>
    </mc:Choice>
  </mc:AlternateContent>
  <workbookProtection workbookAlgorithmName="SHA-512" workbookHashValue="T5UO78/gHCJC9Rh0m6Z/QYcZZKETTASV7JCy5Xwki8pV/prrmnFjorIGc8yR5bTNL1a6Y+s0sQ3DeeccWdTHxA==" workbookSaltValue="1NGHCCqIA1Ad24E81StosA==" workbookSpinCount="100000" lockStructure="1"/>
  <bookViews>
    <workbookView xWindow="0" yWindow="0" windowWidth="28800" windowHeight="124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N6" i="5"/>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W10" i="4"/>
  <c r="I10" i="4"/>
  <c r="B10" i="4"/>
  <c r="AL8" i="4"/>
  <c r="P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<sst xmlns="http://schemas.openxmlformats.org/spreadsheetml/2006/main" count="236" uniqueCount="120">
  <si>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</si>
  <si>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</si>
  <si>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</si>
  <si>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</si>
  <si>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</si>
  <si>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</si>
  <si>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</si>
  <si>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</si>
  <si>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</si>
  <si>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</si>
  <si>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</si>
  <si>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</si>
  <si>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</si>
  <si>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</si>
  <si>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</si>
  <si>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</si>
  <si>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</si>
  <si>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</si>
  <si>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</si>
  <si>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</si>
  <si>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</si>
  <si>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</si>
  <si>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</si>
  <si>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</si>
  <si>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</si>
  <si>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</si>
  <si>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</si>
  <si>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</si>
  <si>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</si>
  <si>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</si>
  <si>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</si>
  <si>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</si>
  <si>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</si>
  <si>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</si>
  <si>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</si>
  <si>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</si>
  <si>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</si>
  <si>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</si>
  <si>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</si>
  <si>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</si>
  <si>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</si>
  <si>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</si>
  <si>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</si>
  <si>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</si>
  <si>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</si>
  <si>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</si>
  <si>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</si>
  <si>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</si>
  <si>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</si>
  <si>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</si>
  <si>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</si>
  <si>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</si>
  <si>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</si>
  <si>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</si>
  <si>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</si>
  <si>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</si>
  <si>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</si>
  <si>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</si>
  <si>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</si>
  <si>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</si>
  <si>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</si>
  <si>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</si>
  <si>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</si>
  <si>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</si>
  <si>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</si>
  <si>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</si>
  <si>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</si>
  <si>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</si>
  <si>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</si>
  <si>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</si>
  <si>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</si>
  <si>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</si>
  <si>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</si>
  <si>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</si>
  <si>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</si>
  <si>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</si>
  <si>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</si>
  <si>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</si>
  <si>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</si>
  <si>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</si>
  <si>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</si>
  <si>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</si>
  <si>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</si>
  <si>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</si>
  <si>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</si>
  <si>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</si>
  <si>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</si>
  <si>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</si>
  <si>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</si>
  <si>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</si>
  <si>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</si>
  <si>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</si>
  <si>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</si>
  <si>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</si>
  <si>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</si>
  <si>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</si>
  <si>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</si>
  <si>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</si>
  <si>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</si>
  <si>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</si>
  <si>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</si>
  <si>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</si>
  <si>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</si>
  <si>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</si>
  <si>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</si>
  <si>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</si>
  <si>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</si>
  <si>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</si>
  <si>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</si>
  <si>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</si>
  <si>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</si>
  <si>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</si>
  <si>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</si>
  <si>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</si>
  <si>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</si>
  <si>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</si>
  <si>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</si>
  <si>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②管路老朽化率：－
③管渠改善率：
　事業の開始時期が平成８年で、現在のところ更新が必要となる管渠はありませんが、耐用年数（40年）を考慮し、今後の更新計画を策定する必要があります。</t>
    <rPh sb="82" eb="84">
      <t>コウリョ</t>
    </rPh>
    <rPh sb="98" eb="100">
      <t>ヒツヨウ</t>
    </rPh>
    <phoneticPr fontId="4"/>
  </si>
  <si>
    <t>①収益的収支比率：
　平成27年度から100％又は100%を超えていますが、使用料収入によって、施設の修繕や維持管理に係る経費及び企業債利息の支払い等が賄えておらず、一般会計からの繰入金に依存している状況となっています。
②累積欠損金比率：－
③流動比率：－
④企業債残高対事業規模比率：
 （H29訂正：4,187.39％→0.00％）
　企業債の償還財源は、一般会計からの繰入金が充てられているため、0％となっています。
⑤経費回収率：
　水洗化率は80％を超えていますが、事業規模が小さく（処理区域内人口65人）、使用料収入が少ないため、類似団体と比較して、大きく下回っています。
⑥汚水処理原価：
　事業規模が小さいため、類似団体の約３倍以上と非常に高くなっており、施設の経年劣化により修繕等の維持管理費が増加しており、原価が増加傾向となっています。なお、令和元年度は、公営企業会計への移行に伴う打切決算のため、汚水処理費の一部を未払金として処理したことにより、一時的に原価が減少しています。
⑦施設利用率：
　平成10年度に施設整備事業が完了しましたが、過疎化によって大幅に人口が減少し、処理人口は全体計画人口240人の30%程度にとどまっており、利用率も右肩下がりとなっています。
⑧水洗化率：
　類似団体と比較すると高くなっていますが、過疎化により地区内人口そのものが減少しており、収益の増加が見込めない状況となっています。</t>
    <rPh sb="11" eb="13">
      <t>ヘイセイ</t>
    </rPh>
    <rPh sb="15" eb="17">
      <t>ネンド</t>
    </rPh>
    <rPh sb="23" eb="24">
      <t>マタ</t>
    </rPh>
    <rPh sb="30" eb="31">
      <t>コ</t>
    </rPh>
    <rPh sb="41" eb="43">
      <t>シュウニュウ</t>
    </rPh>
    <rPh sb="48" eb="50">
      <t>シセツ</t>
    </rPh>
    <rPh sb="51" eb="53">
      <t>シュウゼン</t>
    </rPh>
    <rPh sb="54" eb="56">
      <t>イジ</t>
    </rPh>
    <rPh sb="56" eb="58">
      <t>カンリ</t>
    </rPh>
    <rPh sb="59" eb="60">
      <t>カカ</t>
    </rPh>
    <rPh sb="61" eb="63">
      <t>ケイヒ</t>
    </rPh>
    <rPh sb="63" eb="64">
      <t>オヨ</t>
    </rPh>
    <rPh sb="65" eb="67">
      <t>キギョウ</t>
    </rPh>
    <rPh sb="67" eb="68">
      <t>サイ</t>
    </rPh>
    <rPh sb="68" eb="70">
      <t>リソク</t>
    </rPh>
    <rPh sb="71" eb="73">
      <t>シハラ</t>
    </rPh>
    <rPh sb="74" eb="75">
      <t>トウ</t>
    </rPh>
    <rPh sb="76" eb="77">
      <t>マカナ</t>
    </rPh>
    <rPh sb="83" eb="85">
      <t>イッパン</t>
    </rPh>
    <rPh sb="85" eb="87">
      <t>カイケイ</t>
    </rPh>
    <rPh sb="90" eb="92">
      <t>クリイレ</t>
    </rPh>
    <rPh sb="92" eb="93">
      <t>キン</t>
    </rPh>
    <rPh sb="94" eb="96">
      <t>イゾン</t>
    </rPh>
    <rPh sb="100" eb="102">
      <t>ジョウキョウ</t>
    </rPh>
    <rPh sb="150" eb="152">
      <t>テイセイ</t>
    </rPh>
    <rPh sb="231" eb="232">
      <t>コ</t>
    </rPh>
    <rPh sb="277" eb="279">
      <t>ヒカク</t>
    </rPh>
    <rPh sb="315" eb="317">
      <t>ルイジ</t>
    </rPh>
    <rPh sb="317" eb="319">
      <t>ダンタイ</t>
    </rPh>
    <rPh sb="320" eb="321">
      <t>ヤク</t>
    </rPh>
    <rPh sb="322" eb="323">
      <t>バイ</t>
    </rPh>
    <rPh sb="323" eb="325">
      <t>イジョウ</t>
    </rPh>
    <rPh sb="326" eb="328">
      <t>ヒジョウ</t>
    </rPh>
    <rPh sb="329" eb="330">
      <t>タカ</t>
    </rPh>
    <rPh sb="337" eb="339">
      <t>シセツ</t>
    </rPh>
    <rPh sb="340" eb="342">
      <t>ケイネン</t>
    </rPh>
    <rPh sb="342" eb="344">
      <t>レッカ</t>
    </rPh>
    <rPh sb="347" eb="349">
      <t>シュウゼン</t>
    </rPh>
    <rPh sb="349" eb="350">
      <t>トウ</t>
    </rPh>
    <rPh sb="351" eb="353">
      <t>イジ</t>
    </rPh>
    <rPh sb="353" eb="356">
      <t>カンリヒ</t>
    </rPh>
    <rPh sb="357" eb="359">
      <t>ゾウカ</t>
    </rPh>
    <rPh sb="364" eb="366">
      <t>ゲンカ</t>
    </rPh>
    <rPh sb="367" eb="369">
      <t>ゾウカ</t>
    </rPh>
    <rPh sb="369" eb="371">
      <t>ケイコウ</t>
    </rPh>
    <rPh sb="382" eb="384">
      <t>レイワ</t>
    </rPh>
    <rPh sb="384" eb="386">
      <t>ガンネン</t>
    </rPh>
    <rPh sb="386" eb="387">
      <t>ド</t>
    </rPh>
    <rPh sb="389" eb="391">
      <t>コウエイ</t>
    </rPh>
    <rPh sb="391" eb="393">
      <t>キギョウ</t>
    </rPh>
    <rPh sb="393" eb="395">
      <t>カイケイ</t>
    </rPh>
    <rPh sb="397" eb="399">
      <t>イコウ</t>
    </rPh>
    <rPh sb="400" eb="401">
      <t>トモナ</t>
    </rPh>
    <rPh sb="402" eb="404">
      <t>ウチキ</t>
    </rPh>
    <rPh sb="404" eb="406">
      <t>ケッサン</t>
    </rPh>
    <rPh sb="410" eb="412">
      <t>オスイ</t>
    </rPh>
    <rPh sb="412" eb="414">
      <t>ショリ</t>
    </rPh>
    <rPh sb="414" eb="415">
      <t>ヒ</t>
    </rPh>
    <rPh sb="416" eb="418">
      <t>イチブ</t>
    </rPh>
    <rPh sb="419" eb="420">
      <t>ミ</t>
    </rPh>
    <rPh sb="420" eb="421">
      <t>バラ</t>
    </rPh>
    <rPh sb="421" eb="422">
      <t>キン</t>
    </rPh>
    <rPh sb="425" eb="427">
      <t>ショリ</t>
    </rPh>
    <rPh sb="435" eb="438">
      <t>イチジテキ</t>
    </rPh>
    <rPh sb="439" eb="441">
      <t>ゲンカ</t>
    </rPh>
    <rPh sb="442" eb="444">
      <t>ゲンショウ</t>
    </rPh>
    <rPh sb="518" eb="520">
      <t>テイド</t>
    </rPh>
    <rPh sb="529" eb="532">
      <t>リヨウリツ</t>
    </rPh>
    <rPh sb="533" eb="535">
      <t>ミギカタ</t>
    </rPh>
    <rPh sb="535" eb="536">
      <t>サ</t>
    </rPh>
    <rPh sb="555" eb="557">
      <t>ルイジ</t>
    </rPh>
    <rPh sb="557" eb="559">
      <t>ダンタイ</t>
    </rPh>
    <rPh sb="560" eb="562">
      <t>ヒカク</t>
    </rPh>
    <rPh sb="565" eb="566">
      <t>タカ</t>
    </rPh>
    <rPh sb="575" eb="577">
      <t>カソ</t>
    </rPh>
    <rPh sb="577" eb="578">
      <t>カ</t>
    </rPh>
    <rPh sb="581" eb="583">
      <t>チク</t>
    </rPh>
    <rPh sb="583" eb="584">
      <t>ナイ</t>
    </rPh>
    <rPh sb="584" eb="586">
      <t>ジンコウ</t>
    </rPh>
    <rPh sb="591" eb="593">
      <t>ゲンショウ</t>
    </rPh>
    <rPh sb="598" eb="600">
      <t>シュウエキ</t>
    </rPh>
    <rPh sb="601" eb="603">
      <t>ゾウカ</t>
    </rPh>
    <rPh sb="604" eb="606">
      <t>ミコ</t>
    </rPh>
    <rPh sb="609" eb="611">
      <t>ジョウキョウ</t>
    </rPh>
    <phoneticPr fontId="4"/>
  </si>
  <si>
    <t>　事業の開始時において、全体計画人口を240人としましたが、過疎化によって処理区域内の人口が大幅に減少したため、過大な設備投資となっています。
　今後、施設の老朽化に伴う維持管理費の増加や施設更新時期等を迎えるにあたって、個別合併処理浄化槽への切替等、地域の実情に合わせた汚水処理方法を検討する必要があります。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</si>
</sst>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22-4BE8-82F2-D39C238FD2E3}"/>
            </c:ext>
          </c:extLst>
        </c:ser>
        <c:dLbls>
          <c:showLegendKey val="0"/>
          <c:showVal val="0"/>
          <c:showCatName val="0"/>
          <c:showSerName val="0"/>
          <c:showPercent val="0"/>
          <c:showBubbleSize val="0"/>
        </c:dLbls>
        <c:gapWidth val="150"/>
        <c:axId val="488116064"/>
        <c:axId val="4881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0022-4BE8-82F2-D39C238FD2E3}"/>
            </c:ext>
          </c:extLst>
        </c:ser>
        <c:dLbls>
          <c:showLegendKey val="0"/>
          <c:showVal val="0"/>
          <c:showCatName val="0"/>
          <c:showSerName val="0"/>
          <c:showPercent val="0"/>
          <c:showBubbleSize val="0"/>
        </c:dLbls>
        <c:marker val="1"/>
        <c:smooth val="0"/>
        <c:axId val="488116064"/>
        <c:axId val="488117632"/>
      </c:lineChart>
      <c:dateAx>
        <c:axId val="488116064"/>
        <c:scaling>
          <c:orientation val="minMax"/>
        </c:scaling>
        <c:delete val="1"/>
        <c:axPos val="b"/>
        <c:numFmt formatCode="&quot;H&quot;yy" sourceLinked="1"/>
        <c:majorTickMark val="none"/>
        <c:minorTickMark val="none"/>
        <c:tickLblPos val="none"/>
        <c:crossAx val="488117632"/>
        <c:crosses val="autoZero"/>
        <c:auto val="1"/>
        <c:lblOffset val="100"/>
        <c:baseTimeUnit val="years"/>
      </c:dateAx>
      <c:valAx>
        <c:axId val="4881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c:v>
                </c:pt>
                <c:pt idx="1">
                  <c:v>23.44</c:v>
                </c:pt>
                <c:pt idx="2">
                  <c:v>20.309999999999999</c:v>
                </c:pt>
                <c:pt idx="3">
                  <c:v>18.75</c:v>
                </c:pt>
                <c:pt idx="4">
                  <c:v>17.190000000000001</c:v>
                </c:pt>
              </c:numCache>
            </c:numRef>
          </c:val>
          <c:extLst>
            <c:ext xmlns:c16="http://schemas.microsoft.com/office/drawing/2014/chart" uri="{C3380CC4-5D6E-409C-BE32-E72D297353CC}">
              <c16:uniqueId val="{00000000-3EB6-4B02-8B34-B396F7EFC862}"/>
            </c:ext>
          </c:extLst>
        </c:ser>
        <c:dLbls>
          <c:showLegendKey val="0"/>
          <c:showVal val="0"/>
          <c:showCatName val="0"/>
          <c:showSerName val="0"/>
          <c:showPercent val="0"/>
          <c:showBubbleSize val="0"/>
        </c:dLbls>
        <c:gapWidth val="150"/>
        <c:axId val="472715096"/>
        <c:axId val="47271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3EB6-4B02-8B34-B396F7EFC862}"/>
            </c:ext>
          </c:extLst>
        </c:ser>
        <c:dLbls>
          <c:showLegendKey val="0"/>
          <c:showVal val="0"/>
          <c:showCatName val="0"/>
          <c:showSerName val="0"/>
          <c:showPercent val="0"/>
          <c:showBubbleSize val="0"/>
        </c:dLbls>
        <c:marker val="1"/>
        <c:smooth val="0"/>
        <c:axId val="472715096"/>
        <c:axId val="472715488"/>
      </c:lineChart>
      <c:dateAx>
        <c:axId val="472715096"/>
        <c:scaling>
          <c:orientation val="minMax"/>
        </c:scaling>
        <c:delete val="1"/>
        <c:axPos val="b"/>
        <c:numFmt formatCode="&quot;H&quot;yy" sourceLinked="1"/>
        <c:majorTickMark val="none"/>
        <c:minorTickMark val="none"/>
        <c:tickLblPos val="none"/>
        <c:crossAx val="472715488"/>
        <c:crosses val="autoZero"/>
        <c:auto val="1"/>
        <c:lblOffset val="100"/>
        <c:baseTimeUnit val="years"/>
      </c:dateAx>
      <c:valAx>
        <c:axId val="4727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1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84.81</c:v>
                </c:pt>
                <c:pt idx="1">
                  <c:v>83.12</c:v>
                </c:pt>
                <c:pt idx="2">
                  <c:v>80.260000000000005</c:v>
                </c:pt>
                <c:pt idx="3">
                  <c:v>84.51</c:v>
                </c:pt>
                <c:pt idx="4">
                  <c:v>84.62</c:v>
                </c:pt>
              </c:numCache>
            </c:numRef>
          </c:val>
          <c:extLst>
            <c:ext xmlns:c16="http://schemas.microsoft.com/office/drawing/2014/chart" uri="{C3380CC4-5D6E-409C-BE32-E72D297353CC}">
              <c16:uniqueId val="{00000000-E7BD-4FFC-828A-F7202A98290C}"/>
            </c:ext>
          </c:extLst>
        </c:ser>
        <c:dLbls>
          <c:showLegendKey val="0"/>
          <c:showVal val="0"/>
          <c:showCatName val="0"/>
          <c:showSerName val="0"/>
          <c:showPercent val="0"/>
          <c:showBubbleSize val="0"/>
        </c:dLbls>
        <c:gapWidth val="150"/>
        <c:axId val="472620176"/>
        <c:axId val="47262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E7BD-4FFC-828A-F7202A98290C}"/>
            </c:ext>
          </c:extLst>
        </c:ser>
        <c:dLbls>
          <c:showLegendKey val="0"/>
          <c:showVal val="0"/>
          <c:showCatName val="0"/>
          <c:showSerName val="0"/>
          <c:showPercent val="0"/>
          <c:showBubbleSize val="0"/>
        </c:dLbls>
        <c:marker val="1"/>
        <c:smooth val="0"/>
        <c:axId val="472620176"/>
        <c:axId val="472621744"/>
      </c:lineChart>
      <c:dateAx>
        <c:axId val="472620176"/>
        <c:scaling>
          <c:orientation val="minMax"/>
        </c:scaling>
        <c:delete val="1"/>
        <c:axPos val="b"/>
        <c:numFmt formatCode="&quot;H&quot;yy" sourceLinked="1"/>
        <c:majorTickMark val="none"/>
        <c:minorTickMark val="none"/>
        <c:tickLblPos val="none"/>
        <c:crossAx val="472621744"/>
        <c:crosses val="autoZero"/>
        <c:auto val="1"/>
        <c:lblOffset val="100"/>
        <c:baseTimeUnit val="years"/>
      </c:dateAx>
      <c:valAx>
        <c:axId val="47262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6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105.24</c:v>
                </c:pt>
                <c:pt idx="3">
                  <c:v>100</c:v>
                </c:pt>
                <c:pt idx="4">
                  <c:v>118.91</c:v>
                </c:pt>
              </c:numCache>
            </c:numRef>
          </c:val>
          <c:extLst>
            <c:ext xmlns:c16="http://schemas.microsoft.com/office/drawing/2014/chart" uri="{C3380CC4-5D6E-409C-BE32-E72D297353CC}">
              <c16:uniqueId val="{00000000-EB2C-4A81-912B-B0E482ED5C8E}"/>
            </c:ext>
          </c:extLst>
        </c:ser>
        <c:dLbls>
          <c:showLegendKey val="0"/>
          <c:showVal val="0"/>
          <c:showCatName val="0"/>
          <c:showSerName val="0"/>
          <c:showPercent val="0"/>
          <c:showBubbleSize val="0"/>
        </c:dLbls>
        <c:gapWidth val="150"/>
        <c:axId val="485291096"/>
        <c:axId val="48529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C-4A81-912B-B0E482ED5C8E}"/>
            </c:ext>
          </c:extLst>
        </c:ser>
        <c:dLbls>
          <c:showLegendKey val="0"/>
          <c:showVal val="0"/>
          <c:showCatName val="0"/>
          <c:showSerName val="0"/>
          <c:showPercent val="0"/>
          <c:showBubbleSize val="0"/>
        </c:dLbls>
        <c:marker val="1"/>
        <c:smooth val="0"/>
        <c:axId val="485291096"/>
        <c:axId val="485292664"/>
      </c:lineChart>
      <c:dateAx>
        <c:axId val="485291096"/>
        <c:scaling>
          <c:orientation val="minMax"/>
        </c:scaling>
        <c:delete val="1"/>
        <c:axPos val="b"/>
        <c:numFmt formatCode="&quot;H&quot;yy" sourceLinked="1"/>
        <c:majorTickMark val="none"/>
        <c:minorTickMark val="none"/>
        <c:tickLblPos val="none"/>
        <c:crossAx val="485292664"/>
        <c:crosses val="autoZero"/>
        <c:auto val="1"/>
        <c:lblOffset val="100"/>
        <c:baseTimeUnit val="years"/>
      </c:dateAx>
      <c:valAx>
        <c:axId val="48529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29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07-4EB1-B089-7AAC9B4EAC9F}"/>
            </c:ext>
          </c:extLst>
        </c:ser>
        <c:dLbls>
          <c:showLegendKey val="0"/>
          <c:showVal val="0"/>
          <c:showCatName val="0"/>
          <c:showSerName val="0"/>
          <c:showPercent val="0"/>
          <c:showBubbleSize val="0"/>
        </c:dLbls>
        <c:gapWidth val="150"/>
        <c:axId val="142354016"/>
        <c:axId val="14235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7-4EB1-B089-7AAC9B4EAC9F}"/>
            </c:ext>
          </c:extLst>
        </c:ser>
        <c:dLbls>
          <c:showLegendKey val="0"/>
          <c:showVal val="0"/>
          <c:showCatName val="0"/>
          <c:showSerName val="0"/>
          <c:showPercent val="0"/>
          <c:showBubbleSize val="0"/>
        </c:dLbls>
        <c:marker val="1"/>
        <c:smooth val="0"/>
        <c:axId val="142354016"/>
        <c:axId val="142353624"/>
      </c:lineChart>
      <c:dateAx>
        <c:axId val="142354016"/>
        <c:scaling>
          <c:orientation val="minMax"/>
        </c:scaling>
        <c:delete val="1"/>
        <c:axPos val="b"/>
        <c:numFmt formatCode="&quot;H&quot;yy" sourceLinked="1"/>
        <c:majorTickMark val="none"/>
        <c:minorTickMark val="none"/>
        <c:tickLblPos val="none"/>
        <c:crossAx val="142353624"/>
        <c:crosses val="autoZero"/>
        <c:auto val="1"/>
        <c:lblOffset val="100"/>
        <c:baseTimeUnit val="years"/>
      </c:dateAx>
      <c:valAx>
        <c:axId val="14235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CB-4DEF-8F7C-4AD22C6E302C}"/>
            </c:ext>
          </c:extLst>
        </c:ser>
        <c:dLbls>
          <c:showLegendKey val="0"/>
          <c:showVal val="0"/>
          <c:showCatName val="0"/>
          <c:showSerName val="0"/>
          <c:showPercent val="0"/>
          <c:showBubbleSize val="0"/>
        </c:dLbls>
        <c:gapWidth val="150"/>
        <c:axId val="142353232"/>
        <c:axId val="13967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B-4DEF-8F7C-4AD22C6E302C}"/>
            </c:ext>
          </c:extLst>
        </c:ser>
        <c:dLbls>
          <c:showLegendKey val="0"/>
          <c:showVal val="0"/>
          <c:showCatName val="0"/>
          <c:showSerName val="0"/>
          <c:showPercent val="0"/>
          <c:showBubbleSize val="0"/>
        </c:dLbls>
        <c:marker val="1"/>
        <c:smooth val="0"/>
        <c:axId val="142353232"/>
        <c:axId val="139678704"/>
      </c:lineChart>
      <c:dateAx>
        <c:axId val="142353232"/>
        <c:scaling>
          <c:orientation val="minMax"/>
        </c:scaling>
        <c:delete val="1"/>
        <c:axPos val="b"/>
        <c:numFmt formatCode="&quot;H&quot;yy" sourceLinked="1"/>
        <c:majorTickMark val="none"/>
        <c:minorTickMark val="none"/>
        <c:tickLblPos val="none"/>
        <c:crossAx val="139678704"/>
        <c:crosses val="autoZero"/>
        <c:auto val="1"/>
        <c:lblOffset val="100"/>
        <c:baseTimeUnit val="years"/>
      </c:dateAx>
      <c:valAx>
        <c:axId val="13967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5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DC-4CDE-8914-DBA1B811AF41}"/>
            </c:ext>
          </c:extLst>
        </c:ser>
        <c:dLbls>
          <c:showLegendKey val="0"/>
          <c:showVal val="0"/>
          <c:showCatName val="0"/>
          <c:showSerName val="0"/>
          <c:showPercent val="0"/>
          <c:showBubbleSize val="0"/>
        </c:dLbls>
        <c:gapWidth val="150"/>
        <c:axId val="139677136"/>
        <c:axId val="13967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DC-4CDE-8914-DBA1B811AF41}"/>
            </c:ext>
          </c:extLst>
        </c:ser>
        <c:dLbls>
          <c:showLegendKey val="0"/>
          <c:showVal val="0"/>
          <c:showCatName val="0"/>
          <c:showSerName val="0"/>
          <c:showPercent val="0"/>
          <c:showBubbleSize val="0"/>
        </c:dLbls>
        <c:marker val="1"/>
        <c:smooth val="0"/>
        <c:axId val="139677136"/>
        <c:axId val="139677528"/>
      </c:lineChart>
      <c:dateAx>
        <c:axId val="139677136"/>
        <c:scaling>
          <c:orientation val="minMax"/>
        </c:scaling>
        <c:delete val="1"/>
        <c:axPos val="b"/>
        <c:numFmt formatCode="&quot;H&quot;yy" sourceLinked="1"/>
        <c:majorTickMark val="none"/>
        <c:minorTickMark val="none"/>
        <c:tickLblPos val="none"/>
        <c:crossAx val="139677528"/>
        <c:crosses val="autoZero"/>
        <c:auto val="1"/>
        <c:lblOffset val="100"/>
        <c:baseTimeUnit val="years"/>
      </c:dateAx>
      <c:valAx>
        <c:axId val="13967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0-4F7C-9226-0DE7934EA260}"/>
            </c:ext>
          </c:extLst>
        </c:ser>
        <c:dLbls>
          <c:showLegendKey val="0"/>
          <c:showVal val="0"/>
          <c:showCatName val="0"/>
          <c:showSerName val="0"/>
          <c:showPercent val="0"/>
          <c:showBubbleSize val="0"/>
        </c:dLbls>
        <c:gapWidth val="150"/>
        <c:axId val="492013608"/>
        <c:axId val="49201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0-4F7C-9226-0DE7934EA260}"/>
            </c:ext>
          </c:extLst>
        </c:ser>
        <c:dLbls>
          <c:showLegendKey val="0"/>
          <c:showVal val="0"/>
          <c:showCatName val="0"/>
          <c:showSerName val="0"/>
          <c:showPercent val="0"/>
          <c:showBubbleSize val="0"/>
        </c:dLbls>
        <c:marker val="1"/>
        <c:smooth val="0"/>
        <c:axId val="492013608"/>
        <c:axId val="492014000"/>
      </c:lineChart>
      <c:dateAx>
        <c:axId val="492013608"/>
        <c:scaling>
          <c:orientation val="minMax"/>
        </c:scaling>
        <c:delete val="1"/>
        <c:axPos val="b"/>
        <c:numFmt formatCode="&quot;H&quot;yy" sourceLinked="1"/>
        <c:majorTickMark val="none"/>
        <c:minorTickMark val="none"/>
        <c:tickLblPos val="none"/>
        <c:crossAx val="492014000"/>
        <c:crosses val="autoZero"/>
        <c:auto val="1"/>
        <c:lblOffset val="100"/>
        <c:baseTimeUnit val="years"/>
      </c:dateAx>
      <c:valAx>
        <c:axId val="49201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1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4187.3900000000003</c:v>
                </c:pt>
                <c:pt idx="3">
                  <c:v>0</c:v>
                </c:pt>
                <c:pt idx="4">
                  <c:v>0</c:v>
                </c:pt>
              </c:numCache>
            </c:numRef>
          </c:val>
          <c:extLst>
            <c:ext xmlns:c16="http://schemas.microsoft.com/office/drawing/2014/chart" uri="{C3380CC4-5D6E-409C-BE32-E72D297353CC}">
              <c16:uniqueId val="{00000000-F274-4D06-901C-095B722C9E6E}"/>
            </c:ext>
          </c:extLst>
        </c:ser>
        <c:dLbls>
          <c:showLegendKey val="0"/>
          <c:showVal val="0"/>
          <c:showCatName val="0"/>
          <c:showSerName val="0"/>
          <c:showPercent val="0"/>
          <c:showBubbleSize val="0"/>
        </c:dLbls>
        <c:gapWidth val="150"/>
        <c:axId val="492011256"/>
        <c:axId val="49201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F274-4D06-901C-095B722C9E6E}"/>
            </c:ext>
          </c:extLst>
        </c:ser>
        <c:dLbls>
          <c:showLegendKey val="0"/>
          <c:showVal val="0"/>
          <c:showCatName val="0"/>
          <c:showSerName val="0"/>
          <c:showPercent val="0"/>
          <c:showBubbleSize val="0"/>
        </c:dLbls>
        <c:marker val="1"/>
        <c:smooth val="0"/>
        <c:axId val="492011256"/>
        <c:axId val="492012432"/>
      </c:lineChart>
      <c:dateAx>
        <c:axId val="492011256"/>
        <c:scaling>
          <c:orientation val="minMax"/>
        </c:scaling>
        <c:delete val="1"/>
        <c:axPos val="b"/>
        <c:numFmt formatCode="&quot;H&quot;yy" sourceLinked="1"/>
        <c:majorTickMark val="none"/>
        <c:minorTickMark val="none"/>
        <c:tickLblPos val="none"/>
        <c:crossAx val="492012432"/>
        <c:crosses val="autoZero"/>
        <c:auto val="1"/>
        <c:lblOffset val="100"/>
        <c:baseTimeUnit val="years"/>
      </c:dateAx>
      <c:valAx>
        <c:axId val="49201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1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c:v>
                </c:pt>
                <c:pt idx="1">
                  <c:v>7.73</c:v>
                </c:pt>
                <c:pt idx="2">
                  <c:v>7.76</c:v>
                </c:pt>
                <c:pt idx="3">
                  <c:v>7.42</c:v>
                </c:pt>
                <c:pt idx="4">
                  <c:v>9.2799999999999994</c:v>
                </c:pt>
              </c:numCache>
            </c:numRef>
          </c:val>
          <c:extLst>
            <c:ext xmlns:c16="http://schemas.microsoft.com/office/drawing/2014/chart" uri="{C3380CC4-5D6E-409C-BE32-E72D297353CC}">
              <c16:uniqueId val="{00000000-2CD0-4743-9FB9-FFE5058326AA}"/>
            </c:ext>
          </c:extLst>
        </c:ser>
        <c:dLbls>
          <c:showLegendKey val="0"/>
          <c:showVal val="0"/>
          <c:showCatName val="0"/>
          <c:showSerName val="0"/>
          <c:showPercent val="0"/>
          <c:showBubbleSize val="0"/>
        </c:dLbls>
        <c:gapWidth val="150"/>
        <c:axId val="472713920"/>
        <c:axId val="47271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2CD0-4743-9FB9-FFE5058326AA}"/>
            </c:ext>
          </c:extLst>
        </c:ser>
        <c:dLbls>
          <c:showLegendKey val="0"/>
          <c:showVal val="0"/>
          <c:showCatName val="0"/>
          <c:showSerName val="0"/>
          <c:showPercent val="0"/>
          <c:showBubbleSize val="0"/>
        </c:dLbls>
        <c:marker val="1"/>
        <c:smooth val="0"/>
        <c:axId val="472713920"/>
        <c:axId val="472713528"/>
      </c:lineChart>
      <c:dateAx>
        <c:axId val="472713920"/>
        <c:scaling>
          <c:orientation val="minMax"/>
        </c:scaling>
        <c:delete val="1"/>
        <c:axPos val="b"/>
        <c:numFmt formatCode="&quot;H&quot;yy" sourceLinked="1"/>
        <c:majorTickMark val="none"/>
        <c:minorTickMark val="none"/>
        <c:tickLblPos val="none"/>
        <c:crossAx val="472713528"/>
        <c:crosses val="autoZero"/>
        <c:auto val="1"/>
        <c:lblOffset val="100"/>
        <c:baseTimeUnit val="years"/>
      </c:dateAx>
      <c:valAx>
        <c:axId val="47271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1720.02</c:v>
                </c:pt>
                <c:pt idx="1">
                  <c:v>1705.8</c:v>
                </c:pt>
                <c:pt idx="2">
                  <c:v>1728.03</c:v>
                </c:pt>
                <c:pt idx="3">
                  <c:v>1835.51</c:v>
                </c:pt>
                <c:pt idx="4">
                  <c:v>1355.93</c:v>
                </c:pt>
              </c:numCache>
            </c:numRef>
          </c:val>
          <c:extLst>
            <c:ext xmlns:c16="http://schemas.microsoft.com/office/drawing/2014/chart" uri="{C3380CC4-5D6E-409C-BE32-E72D297353CC}">
              <c16:uniqueId val="{00000000-B7CB-45F9-BAF9-E6F266028D11}"/>
            </c:ext>
          </c:extLst>
        </c:ser>
        <c:dLbls>
          <c:showLegendKey val="0"/>
          <c:showVal val="0"/>
          <c:showCatName val="0"/>
          <c:showSerName val="0"/>
          <c:showPercent val="0"/>
          <c:showBubbleSize val="0"/>
        </c:dLbls>
        <c:gapWidth val="150"/>
        <c:axId val="472712744"/>
        <c:axId val="47271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B7CB-45F9-BAF9-E6F266028D11}"/>
            </c:ext>
          </c:extLst>
        </c:ser>
        <c:dLbls>
          <c:showLegendKey val="0"/>
          <c:showVal val="0"/>
          <c:showCatName val="0"/>
          <c:showSerName val="0"/>
          <c:showPercent val="0"/>
          <c:showBubbleSize val="0"/>
        </c:dLbls>
        <c:marker val="1"/>
        <c:smooth val="0"/>
        <c:axId val="472712744"/>
        <c:axId val="472714704"/>
      </c:lineChart>
      <c:dateAx>
        <c:axId val="472712744"/>
        <c:scaling>
          <c:orientation val="minMax"/>
        </c:scaling>
        <c:delete val="1"/>
        <c:axPos val="b"/>
        <c:numFmt formatCode="&quot;H&quot;yy" sourceLinked="1"/>
        <c:majorTickMark val="none"/>
        <c:minorTickMark val="none"/>
        <c:tickLblPos val="none"/>
        <c:crossAx val="472714704"/>
        <c:crosses val="autoZero"/>
        <c:auto val="1"/>
        <c:lblOffset val="100"/>
        <c:baseTimeUnit val="years"/>
      </c:dateAx>
      <c:valAx>
        <c:axId val="47271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1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豊後高田市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22623</v>
      </c>
      <c r="AM8" s="51"/>
      <c r="AN8" s="51"/>
      <c r="AO8" s="51"/>
      <c r="AP8" s="51"/>
      <c r="AQ8" s="51"/>
      <c r="AR8" s="51"/>
      <c r="AS8" s="51"/>
      <c r="AT8" s="46">
        <f>データ!T6</f>
        <v>206.24</v>
      </c>
      <c r="AU8" s="46"/>
      <c r="AV8" s="46"/>
      <c r="AW8" s="46"/>
      <c r="AX8" s="46"/>
      <c r="AY8" s="46"/>
      <c r="AZ8" s="46"/>
      <c r="BA8" s="46"/>
      <c r="BB8" s="46">
        <f>データ!U6</f>
        <v>109.69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0.28999999999999998</v>
      </c>
      <c r="Q10" s="46"/>
      <c r="R10" s="46"/>
      <c r="S10" s="46"/>
      <c r="T10" s="46"/>
      <c r="U10" s="46"/>
      <c r="V10" s="46"/>
      <c r="W10" s="46">
        <f>データ!Q6</f>
        <v>100</v>
      </c>
      <c r="X10" s="46"/>
      <c r="Y10" s="46"/>
      <c r="Z10" s="46"/>
      <c r="AA10" s="46"/>
      <c r="AB10" s="46"/>
      <c r="AC10" s="46"/>
      <c r="AD10" s="51">
        <f>データ!R6</f>
        <v>2310</v>
      </c>
      <c r="AE10" s="51"/>
      <c r="AF10" s="51"/>
      <c r="AG10" s="51"/>
      <c r="AH10" s="51"/>
      <c r="AI10" s="51"/>
      <c r="AJ10" s="51"/>
      <c r="AK10" s="2"/>
      <c r="AL10" s="51">
        <f>データ!V6</f>
        <v>65</v>
      </c>
      <c r="AM10" s="51"/>
      <c r="AN10" s="51"/>
      <c r="AO10" s="51"/>
      <c r="AP10" s="51"/>
      <c r="AQ10" s="51"/>
      <c r="AR10" s="51"/>
      <c r="AS10" s="51"/>
      <c r="AT10" s="46">
        <f>データ!W6</f>
        <v>0.16</v>
      </c>
      <c r="AU10" s="46"/>
      <c r="AV10" s="46"/>
      <c r="AW10" s="46"/>
      <c r="AX10" s="46"/>
      <c r="AY10" s="46"/>
      <c r="AZ10" s="46"/>
      <c r="BA10" s="46"/>
      <c r="BB10" s="46">
        <f>データ!X6</f>
        <v>406.25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45</v>
      </c>
      <c r="O86" s="26" t="str">
        <f>データ!EO6</f>
        <v>【0.01】</v>
      </c>
    </row>
  </sheetData>
  <sheetProtection algorithmName="SHA-512" hashValue="pho/OyFQvFDcESCRAZeDIYOe9xDSDeP5h/mbhhM/zbLBYe7g1KAjzperez6/x1rmkWG7EYMTONA91opyBYFqRg==" saltValue="XmA232kFzG9tOjVUcjev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442097</v>
      </c>
      <c r="D6" s="33">
        <f t="shared" si="3"/>
        <v>47</v>
      </c>
      <c r="E6" s="33">
        <f t="shared" si="3"/>
        <v>17</v>
      </c>
      <c r="F6" s="33">
        <f t="shared" si="3"/>
        <v>6</v>
      </c>
      <c r="G6" s="33">
        <f t="shared" si="3"/>
        <v>0</v>
      </c>
      <c r="H6" s="33" t="str">
        <f t="shared" si="3"/>
        <v>大分県　豊後高田市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0.28999999999999998</v>
      </c>
      <c r="Q6" s="34">
        <f t="shared" si="3"/>
        <v>100</v>
      </c>
      <c r="R6" s="34">
        <f t="shared" si="3"/>
        <v>2310</v>
      </c>
      <c r="S6" s="34">
        <f t="shared" si="3"/>
        <v>22623</v>
      </c>
      <c r="T6" s="34">
        <f t="shared" si="3"/>
        <v>206.24</v>
      </c>
      <c r="U6" s="34">
        <f t="shared" si="3"/>
        <v>109.69</v>
      </c>
      <c r="V6" s="34">
        <f t="shared" si="3"/>
        <v>65</v>
      </c>
      <c r="W6" s="34">
        <f t="shared" si="3"/>
        <v>0.16</v>
      </c>
      <c r="X6" s="34">
        <f t="shared" si="3"/>
        <v>406.25</v>
      </c>
      <c r="Y6" s="35">
        <f>IF(Y7="",NA(),Y7)</f>
        <v>100</v>
      </c>
      <c r="Z6" s="35">
        <f t="shared" ref="Z6:AH6" si="4">IF(Z7="",NA(),Z7)</f>
        <v>100</v>
      </c>
      <c r="AA6" s="35">
        <f t="shared" si="4"/>
        <v>105.24</v>
      </c>
      <c r="AB6" s="35">
        <f t="shared" si="4"/>
        <v>100</v>
      </c>
      <c r="AC6" s="35">
        <f t="shared" si="4"/>
        <v>118.91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4187.3900000000003</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7.6</v>
      </c>
      <c r="BR6" s="35">
        <f t="shared" ref="BR6:BZ6" si="8">IF(BR7="",NA(),BR7)</f>
        <v>7.73</v>
      </c>
      <c r="BS6" s="35">
        <f t="shared" si="8"/>
        <v>7.76</v>
      </c>
      <c r="BT6" s="35">
        <f t="shared" si="8"/>
        <v>7.42</v>
      </c>
      <c r="BU6" s="35">
        <f t="shared" si="8"/>
        <v>9.2799999999999994</v>
      </c>
      <c r="BV6" s="35">
        <f t="shared" si="8"/>
        <v>43.13</v>
      </c>
      <c r="BW6" s="35">
        <f t="shared" si="8"/>
        <v>46.26</v>
      </c>
      <c r="BX6" s="35">
        <f t="shared" si="8"/>
        <v>45.81</v>
      </c>
      <c r="BY6" s="35">
        <f t="shared" si="8"/>
        <v>43.43</v>
      </c>
      <c r="BZ6" s="35">
        <f t="shared" si="8"/>
        <v>41.41</v>
      </c>
      <c r="CA6" s="34" t="str">
        <f>IF(CA7="","",IF(CA7="-","【-】","【"&amp;SUBSTITUTE(TEXT(CA7,"#,##0.00"),"-","△")&amp;"】"))</f>
        <v>【45.31】</v>
      </c>
      <c r="CB6" s="35">
        <f>IF(CB7="",NA(),CB7)</f>
        <v>1720.02</v>
      </c>
      <c r="CC6" s="35">
        <f t="shared" ref="CC6:CK6" si="9">IF(CC7="",NA(),CC7)</f>
        <v>1705.8</v>
      </c>
      <c r="CD6" s="35">
        <f t="shared" si="9"/>
        <v>1728.03</v>
      </c>
      <c r="CE6" s="35">
        <f t="shared" si="9"/>
        <v>1835.51</v>
      </c>
      <c r="CF6" s="35">
        <f t="shared" si="9"/>
        <v>1355.93</v>
      </c>
      <c r="CG6" s="35">
        <f t="shared" si="9"/>
        <v>392.03</v>
      </c>
      <c r="CH6" s="35">
        <f t="shared" si="9"/>
        <v>376.4</v>
      </c>
      <c r="CI6" s="35">
        <f t="shared" si="9"/>
        <v>383.92</v>
      </c>
      <c r="CJ6" s="35">
        <f t="shared" si="9"/>
        <v>400.44</v>
      </c>
      <c r="CK6" s="35">
        <f t="shared" si="9"/>
        <v>417.56</v>
      </c>
      <c r="CL6" s="34" t="str">
        <f>IF(CL7="","",IF(CL7="-","【-】","【"&amp;SUBSTITUTE(TEXT(CL7,"#,##0.00"),"-","△")&amp;"】"))</f>
        <v>【379.91】</v>
      </c>
      <c r="CM6" s="35">
        <f>IF(CM7="",NA(),CM7)</f>
        <v>25</v>
      </c>
      <c r="CN6" s="35">
        <f t="shared" ref="CN6:CV6" si="10">IF(CN7="",NA(),CN7)</f>
        <v>23.44</v>
      </c>
      <c r="CO6" s="35">
        <f t="shared" si="10"/>
        <v>20.309999999999999</v>
      </c>
      <c r="CP6" s="35">
        <f t="shared" si="10"/>
        <v>18.75</v>
      </c>
      <c r="CQ6" s="35">
        <f t="shared" si="10"/>
        <v>17.190000000000001</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84.81</v>
      </c>
      <c r="CY6" s="35">
        <f t="shared" ref="CY6:DG6" si="11">IF(CY7="",NA(),CY7)</f>
        <v>83.12</v>
      </c>
      <c r="CZ6" s="35">
        <f t="shared" si="11"/>
        <v>80.260000000000005</v>
      </c>
      <c r="DA6" s="35">
        <f t="shared" si="11"/>
        <v>84.51</v>
      </c>
      <c r="DB6" s="35">
        <f t="shared" si="11"/>
        <v>84.62</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442097</v>
      </c>
      <c r="D7" s="37">
        <v>47</v>
      </c>
      <c r="E7" s="37">
        <v>17</v>
      </c>
      <c r="F7" s="37">
        <v>6</v>
      </c>
      <c r="G7" s="37">
        <v>0</v>
      </c>
      <c r="H7" s="37" t="s">
        <v>99</v>
      </c>
      <c r="I7" s="37" t="s">
        <v>100</v>
      </c>
      <c r="J7" s="37" t="s">
        <v>101</v>
      </c>
      <c r="K7" s="37" t="s">
        <v>102</v>
      </c>
      <c r="L7" s="37" t="s">
        <v>103</v>
      </c>
      <c r="M7" s="37" t="s">
        <v>104</v>
      </c>
      <c r="N7" s="38" t="s">
        <v>105</v>
      </c>
      <c r="O7" s="38" t="s">
        <v>106</v>
      </c>
      <c r="P7" s="38">
        <v>0.28999999999999998</v>
      </c>
      <c r="Q7" s="38">
        <v>100</v>
      </c>
      <c r="R7" s="38">
        <v>2310</v>
      </c>
      <c r="S7" s="38">
        <v>22623</v>
      </c>
      <c r="T7" s="38">
        <v>206.24</v>
      </c>
      <c r="U7" s="38">
        <v>109.69</v>
      </c>
      <c r="V7" s="38">
        <v>65</v>
      </c>
      <c r="W7" s="38">
        <v>0.16</v>
      </c>
      <c r="X7" s="38">
        <v>406.25</v>
      </c>
      <c r="Y7" s="38">
        <v>100</v>
      </c>
      <c r="Z7" s="38">
        <v>100</v>
      </c>
      <c r="AA7" s="38">
        <v>105.24</v>
      </c>
      <c r="AB7" s="38">
        <v>100</v>
      </c>
      <c r="AC7" s="38">
        <v>118.91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4187.3900000000003</v>
      </c>
      <c r="BI7" s="38">
        <v>0</v>
      </c>
      <c r="BJ7" s="38">
        <v>0</v>
      </c>
      <c r="BK7" s="38">
        <v>1029.24</v>
      </c>
      <c r="BL7" s="38">
        <v>1063.93</v>
      </c>
      <c r="BM7" s="38">
        <v>1060.8599999999999</v>
      </c>
      <c r="BN7" s="38">
        <v>1006.65</v>
      </c>
      <c r="BO7" s="38">
        <v>998.42</v>
      </c>
      <c r="BP7" s="38">
        <v>953.26</v>
      </c>
      <c r="BQ7" s="38">
        <v>7.6</v>
      </c>
      <c r="BR7" s="38">
        <v>7.73</v>
      </c>
      <c r="BS7" s="38">
        <v>7.76</v>
      </c>
      <c r="BT7" s="38">
        <v>7.42</v>
      </c>
      <c r="BU7" s="38">
        <v>9.2799999999999994</v>
      </c>
      <c r="BV7" s="38">
        <v>43.13</v>
      </c>
      <c r="BW7" s="38">
        <v>46.26</v>
      </c>
      <c r="BX7" s="38">
        <v>45.81</v>
      </c>
      <c r="BY7" s="38">
        <v>43.43</v>
      </c>
      <c r="BZ7" s="38">
        <v>41.41</v>
      </c>
      <c r="CA7" s="38">
        <v>45.31</v>
      </c>
      <c r="CB7" s="38">
        <v>1720.02</v>
      </c>
      <c r="CC7" s="38">
        <v>1705.8</v>
      </c>
      <c r="CD7" s="38">
        <v>1728.03</v>
      </c>
      <c r="CE7" s="38">
        <v>1835.51</v>
      </c>
      <c r="CF7" s="38">
        <v>1355.93</v>
      </c>
      <c r="CG7" s="38">
        <v>392.03</v>
      </c>
      <c r="CH7" s="38">
        <v>376.4</v>
      </c>
      <c r="CI7" s="38">
        <v>383.92</v>
      </c>
      <c r="CJ7" s="38">
        <v>400.44</v>
      </c>
      <c r="CK7" s="38">
        <v>417.56</v>
      </c>
      <c r="CL7" s="38">
        <v>379.91</v>
      </c>
      <c r="CM7" s="38">
        <v>25</v>
      </c>
      <c r="CN7" s="38">
        <v>23.44</v>
      </c>
      <c r="CO7" s="38">
        <v>20.309999999999999</v>
      </c>
      <c r="CP7" s="38">
        <v>18.75</v>
      </c>
      <c r="CQ7" s="38">
        <v>17.190000000000001</v>
      </c>
      <c r="CR7" s="38">
        <v>35.64</v>
      </c>
      <c r="CS7" s="38">
        <v>33.729999999999997</v>
      </c>
      <c r="CT7" s="38">
        <v>33.21</v>
      </c>
      <c r="CU7" s="38">
        <v>32.229999999999997</v>
      </c>
      <c r="CV7" s="38">
        <v>32.479999999999997</v>
      </c>
      <c r="CW7" s="38">
        <v>33.67</v>
      </c>
      <c r="CX7" s="38">
        <v>84.81</v>
      </c>
      <c r="CY7" s="38">
        <v>83.12</v>
      </c>
      <c r="CZ7" s="38">
        <v>80.260000000000005</v>
      </c>
      <c r="DA7" s="38">
        <v>84.51</v>
      </c>
      <c r="DB7" s="38">
        <v>84.62</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2021-01-20T05:16:07Z</cp:lastPrinted>
  <dcterms:created xsi:type="dcterms:W3CDTF">2020-12-04T03:12:46Z</dcterms:created>
  <dcterms:modified xsi:type="dcterms:W3CDTF">2021-02-15T08:09:49Z</dcterms:modified>
  <cp:category/>
</cp:coreProperties>
</file>