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6.0.6\上下水道課\水道課\53050_管理営業係\14_企業\1401_上水道\1401000_諸務\1301_水道事業照会回答関係書\01_庁内部局\02月_公営企業に係る経営比較分析表の分析等について（財政課）\R02\"/>
    </mc:Choice>
  </mc:AlternateContent>
  <workbookProtection workbookAlgorithmName="SHA-512" workbookHashValue="2MarAr/JHFBbZDXhaX8+ObhzvZ5QXXEU/B9tO9oV9irm5AEoC85JPWFnE3fgtK5iMFz+oPf/8CH//P4V78q7lg==" workbookSaltValue="l00PsUpb7PnfnA5UY6NQPg==" workbookSpinCount="100000" lockStructure="1"/>
  <bookViews>
    <workbookView xWindow="0" yWindow="0" windowWidth="28800" windowHeight="124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P10" i="4"/>
  <c r="I10" i="4"/>
  <c r="B10" i="4"/>
  <c r="BB8"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<sst xmlns="http://schemas.openxmlformats.org/spreadsheetml/2006/main" count="236" uniqueCount="120">
  <si>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</si>
  <si>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</si>
  <si>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</si>
  <si>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</si>
  <si>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</si>
  <si>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</si>
  <si>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</si>
  <si>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</si>
  <si>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</si>
  <si>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</si>
  <si>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</si>
  <si>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</si>
  <si>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</si>
  <si>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</si>
  <si>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</si>
  <si>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</si>
  <si>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</si>
  <si>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</si>
  <si>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</si>
  <si>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</si>
  <si>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</si>
  <si>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</si>
  <si>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</si>
  <si>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</si>
  <si>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</si>
  <si>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</si>
  <si>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</si>
  <si>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</si>
  <si>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</si>
  <si>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</si>
  <si>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</si>
  <si>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</si>
  <si>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</si>
  <si>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</si>
  <si>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</si>
  <si>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</si>
  <si>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</si>
  <si>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</si>
  <si>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</si>
  <si>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</si>
  <si>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</si>
  <si>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</si>
  <si>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</si>
  <si>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</si>
  <si>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</si>
  <si>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</si>
  <si>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</si>
  <si>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</si>
  <si>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</si>
  <si>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</si>
  <si>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</si>
  <si>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</si>
  <si>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</si>
  <si>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</si>
  <si>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</si>
  <si>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</si>
  <si>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</si>
  <si>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</si>
  <si>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</si>
  <si>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</si>
  <si>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</si>
  <si>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</si>
  <si>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</si>
  <si>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</si>
  <si>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</si>
  <si>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</si>
  <si>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</si>
  <si>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</si>
  <si>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</si>
  <si>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</si>
  <si>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</si>
  <si>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</si>
  <si>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</si>
  <si>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</si>
  <si>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</si>
  <si>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</si>
  <si>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</si>
  <si>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</si>
  <si>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</si>
  <si>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</si>
  <si>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</si>
  <si>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</si>
  <si>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</si>
  <si>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</si>
  <si>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</si>
  <si>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</si>
  <si>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</si>
  <si>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</si>
  <si>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</si>
  <si>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</si>
  <si>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</si>
  <si>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</si>
  <si>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</si>
  <si>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</si>
  <si>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</si>
  <si>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</si>
  <si>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</si>
  <si>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</si>
  <si>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</si>
  <si>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</si>
  <si>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</si>
  <si>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</si>
  <si>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</si>
  <si>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</si>
  <si>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</si>
  <si>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</si>
  <si>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</si>
  <si>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</si>
  <si>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</si>
  <si>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</si>
  <si>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</si>
  <si>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</si>
  <si>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</si>
  <si>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</si>
  <si>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</si>
  <si>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</si>
  <si>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</si>
  <si>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②管路老朽化率：－
③管渠改善率：
　事業の開始時期が昭和52年で、耐用年数を迎える管渠があることから、平成28年度から豊後高田市公共下水道長寿命化計画に基づき、老朽管の更新事業を実施しています。</t>
    <phoneticPr fontId="4"/>
  </si>
  <si>
    <t>　下水道施設の管渠整備は、ほぼ計画を達成していますが、その一方で、水洗化率は徐々に上昇しているものの80％前半にとどまっています。これは事業計画に基づいて建設した汚水処理場等が処理能力の80％程度しか活用されず、20％分が余剰能力となっている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rPh sb="29" eb="31">
      <t>イッポウ</t>
    </rPh>
    <rPh sb="53" eb="55">
      <t>ゼンハン</t>
    </rPh>
    <phoneticPr fontId="4"/>
  </si>
  <si>
    <t>①収益的収支比率：
　水洗化率は上昇傾向で、令和元年度には、80％を超えていますが、使用料収入が低迷しているため、企業債償還金の財源に充てる資本費平準化債の借入が常態となっています。また、下水道施設整備の進捗に伴う維持管理費の増加によって、収益率は悪化する傾向となっており、60％台で推移しています。
②累積欠損金比率：－
③流動比率：－
④企業債残高対事業規模比率：
　（H28訂正：0.00% → 439.59%）
　（H29訂正：0.00% → 316.05%）
　下水道施設整備に伴う企業債残高は減少傾向にあり、類似団体を下回っていますが、老朽化した処理場や管渠の改修にあたって、計画的な投資を検討する必要があります。
⑤経費回収率：
　類似団体を上回っていますが、水洗化率の伸びが鈍く、使用料改定（消費税による改定を除く。）も平成17年から行っていないため、ほぼ横ばいとなっています。なお、令和元年度は、公営企業会計移行に伴う打切決算のため、使用料の一部を未収金として処理したことにより、一時的に回収率が低下しています。
⑥汚水処理原価：
　本市の汚泥処理は脱水までで焼却処理を行っていないため、類似団体と比較して低位にありますが、水洗化率の伸びが鈍く、やや増加傾向となっています。
⑦施設利用率：
　水洗化率は上昇傾向で、それに伴って施設利用率も上昇傾向となっており、類似団体と比較すると高くなっています。
⑧水洗化率：
　類似団体の水洗化率が低迷し、その差は縮小傾向にあるものの、依然として低位にあり類似団体との開きがあります。</t>
    <rPh sb="16" eb="18">
      <t>ジョウショウ</t>
    </rPh>
    <rPh sb="22" eb="24">
      <t>レイワ</t>
    </rPh>
    <rPh sb="24" eb="26">
      <t>ガンネン</t>
    </rPh>
    <rPh sb="26" eb="27">
      <t>ド</t>
    </rPh>
    <rPh sb="34" eb="35">
      <t>コ</t>
    </rPh>
    <rPh sb="140" eb="141">
      <t>ダイ</t>
    </rPh>
    <rPh sb="142" eb="144">
      <t>スイイ</t>
    </rPh>
    <rPh sb="400" eb="402">
      <t>レイワ</t>
    </rPh>
    <rPh sb="402" eb="404">
      <t>ガンネン</t>
    </rPh>
    <rPh sb="404" eb="405">
      <t>ド</t>
    </rPh>
    <rPh sb="407" eb="409">
      <t>コウエイ</t>
    </rPh>
    <rPh sb="409" eb="411">
      <t>キギョウ</t>
    </rPh>
    <rPh sb="411" eb="413">
      <t>カイケイ</t>
    </rPh>
    <rPh sb="413" eb="415">
      <t>イコウ</t>
    </rPh>
    <rPh sb="416" eb="417">
      <t>トモナ</t>
    </rPh>
    <rPh sb="418" eb="419">
      <t>ダ</t>
    </rPh>
    <rPh sb="419" eb="420">
      <t>キリ</t>
    </rPh>
    <rPh sb="420" eb="422">
      <t>ケッサン</t>
    </rPh>
    <rPh sb="426" eb="429">
      <t>シヨウリョウ</t>
    </rPh>
    <rPh sb="430" eb="432">
      <t>イチブ</t>
    </rPh>
    <rPh sb="433" eb="436">
      <t>ミシュウキン</t>
    </rPh>
    <rPh sb="439" eb="441">
      <t>ショリ</t>
    </rPh>
    <rPh sb="449" eb="452">
      <t>イチジテキ</t>
    </rPh>
    <rPh sb="453" eb="455">
      <t>カイシュウ</t>
    </rPh>
    <rPh sb="455" eb="456">
      <t>リツ</t>
    </rPh>
    <rPh sb="457" eb="459">
      <t>テイカ</t>
    </rPh>
    <rPh sb="534" eb="536">
      <t>ゾウカ</t>
    </rPh>
    <rPh sb="561" eb="563">
      <t>ジョウショウ</t>
    </rPh>
    <rPh sb="563" eb="565">
      <t>ケイコウ</t>
    </rPh>
    <rPh sb="590" eb="592">
      <t>ルイジ</t>
    </rPh>
    <rPh sb="592" eb="594">
      <t>ダンタイ</t>
    </rPh>
    <rPh sb="595" eb="597">
      <t>ヒカク</t>
    </rPh>
    <rPh sb="600" eb="601">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</si>
</sst>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0.14000000000000001</c:v>
                </c:pt>
                <c:pt idx="2">
                  <c:v>0.81</c:v>
                </c:pt>
                <c:pt idx="3" formatCode="#,##0.00;&quot;△&quot;#,##0.00">
                  <c:v>0</c:v>
                </c:pt>
                <c:pt idx="4">
                  <c:v>7.0000000000000007E-2</c:v>
                </c:pt>
              </c:numCache>
            </c:numRef>
          </c:val>
          <c:extLst xmlns:c16r2="http://schemas.microsoft.com/office/drawing/2015/06/chart">
            <c:ext xmlns:c16="http://schemas.microsoft.com/office/drawing/2014/chart" uri="{C3380CC4-5D6E-409C-BE32-E72D297353CC}">
              <c16:uniqueId val="{00000000-08C7-49AB-8BD8-6A1CD08083E5}"/>
            </c:ext>
          </c:extLst>
        </c:ser>
        <c:dLbls>
          <c:showLegendKey val="0"/>
          <c:showVal val="0"/>
          <c:showCatName val="0"/>
          <c:showSerName val="0"/>
          <c:showPercent val="0"/>
          <c:showBubbleSize val="0"/>
        </c:dLbls>
        <c:gapWidth val="150"/>
        <c:axId val="124490576"/>
        <c:axId val="12449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xmlns:c16r2="http://schemas.microsoft.com/office/drawing/2015/06/chart">
            <c:ext xmlns:c16="http://schemas.microsoft.com/office/drawing/2014/chart" uri="{C3380CC4-5D6E-409C-BE32-E72D297353CC}">
              <c16:uniqueId val="{00000001-08C7-49AB-8BD8-6A1CD08083E5}"/>
            </c:ext>
          </c:extLst>
        </c:ser>
        <c:dLbls>
          <c:showLegendKey val="0"/>
          <c:showVal val="0"/>
          <c:showCatName val="0"/>
          <c:showSerName val="0"/>
          <c:showPercent val="0"/>
          <c:showBubbleSize val="0"/>
        </c:dLbls>
        <c:marker val="1"/>
        <c:smooth val="0"/>
        <c:axId val="124490576"/>
        <c:axId val="124492144"/>
      </c:lineChart>
      <c:dateAx>
        <c:axId val="124490576"/>
        <c:scaling>
          <c:orientation val="minMax"/>
        </c:scaling>
        <c:delete val="1"/>
        <c:axPos val="b"/>
        <c:numFmt formatCode="&quot;H&quot;yy" sourceLinked="1"/>
        <c:majorTickMark val="none"/>
        <c:minorTickMark val="none"/>
        <c:tickLblPos val="none"/>
        <c:crossAx val="124492144"/>
        <c:crosses val="autoZero"/>
        <c:auto val="1"/>
        <c:lblOffset val="100"/>
        <c:baseTimeUnit val="years"/>
      </c:dateAx>
      <c:valAx>
        <c:axId val="12449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9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68.83</c:v>
                </c:pt>
                <c:pt idx="1">
                  <c:v>69.349999999999994</c:v>
                </c:pt>
                <c:pt idx="2">
                  <c:v>72.88</c:v>
                </c:pt>
                <c:pt idx="3">
                  <c:v>74.680000000000007</c:v>
                </c:pt>
                <c:pt idx="4">
                  <c:v>75.83</c:v>
                </c:pt>
              </c:numCache>
            </c:numRef>
          </c:val>
          <c:extLst xmlns:c16r2="http://schemas.microsoft.com/office/drawing/2015/06/chart">
            <c:ext xmlns:c16="http://schemas.microsoft.com/office/drawing/2014/chart" uri="{C3380CC4-5D6E-409C-BE32-E72D297353CC}">
              <c16:uniqueId val="{00000000-AC93-48C0-912E-A716FAA87C9E}"/>
            </c:ext>
          </c:extLst>
        </c:ser>
        <c:dLbls>
          <c:showLegendKey val="0"/>
          <c:showVal val="0"/>
          <c:showCatName val="0"/>
          <c:showSerName val="0"/>
          <c:showPercent val="0"/>
          <c:showBubbleSize val="0"/>
        </c:dLbls>
        <c:gapWidth val="150"/>
        <c:axId val="320838992"/>
        <c:axId val="32083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xmlns:c16r2="http://schemas.microsoft.com/office/drawing/2015/06/chart">
            <c:ext xmlns:c16="http://schemas.microsoft.com/office/drawing/2014/chart" uri="{C3380CC4-5D6E-409C-BE32-E72D297353CC}">
              <c16:uniqueId val="{00000001-AC93-48C0-912E-A716FAA87C9E}"/>
            </c:ext>
          </c:extLst>
        </c:ser>
        <c:dLbls>
          <c:showLegendKey val="0"/>
          <c:showVal val="0"/>
          <c:showCatName val="0"/>
          <c:showSerName val="0"/>
          <c:showPercent val="0"/>
          <c:showBubbleSize val="0"/>
        </c:dLbls>
        <c:marker val="1"/>
        <c:smooth val="0"/>
        <c:axId val="320838992"/>
        <c:axId val="320833112"/>
      </c:lineChart>
      <c:dateAx>
        <c:axId val="320838992"/>
        <c:scaling>
          <c:orientation val="minMax"/>
        </c:scaling>
        <c:delete val="1"/>
        <c:axPos val="b"/>
        <c:numFmt formatCode="&quot;H&quot;yy" sourceLinked="1"/>
        <c:majorTickMark val="none"/>
        <c:minorTickMark val="none"/>
        <c:tickLblPos val="none"/>
        <c:crossAx val="320833112"/>
        <c:crosses val="autoZero"/>
        <c:auto val="1"/>
        <c:lblOffset val="100"/>
        <c:baseTimeUnit val="years"/>
      </c:dateAx>
      <c:valAx>
        <c:axId val="32083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76.510000000000005</c:v>
                </c:pt>
                <c:pt idx="1">
                  <c:v>77.73</c:v>
                </c:pt>
                <c:pt idx="2">
                  <c:v>78.19</c:v>
                </c:pt>
                <c:pt idx="3">
                  <c:v>79.83</c:v>
                </c:pt>
                <c:pt idx="4">
                  <c:v>80.599999999999994</c:v>
                </c:pt>
              </c:numCache>
            </c:numRef>
          </c:val>
          <c:extLst xmlns:c16r2="http://schemas.microsoft.com/office/drawing/2015/06/chart">
            <c:ext xmlns:c16="http://schemas.microsoft.com/office/drawing/2014/chart" uri="{C3380CC4-5D6E-409C-BE32-E72D297353CC}">
              <c16:uniqueId val="{00000000-7F6D-486B-9E69-EDD05255F73F}"/>
            </c:ext>
          </c:extLst>
        </c:ser>
        <c:dLbls>
          <c:showLegendKey val="0"/>
          <c:showVal val="0"/>
          <c:showCatName val="0"/>
          <c:showSerName val="0"/>
          <c:showPercent val="0"/>
          <c:showBubbleSize val="0"/>
        </c:dLbls>
        <c:gapWidth val="150"/>
        <c:axId val="320839384"/>
        <c:axId val="32083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xmlns:c16r2="http://schemas.microsoft.com/office/drawing/2015/06/chart">
            <c:ext xmlns:c16="http://schemas.microsoft.com/office/drawing/2014/chart" uri="{C3380CC4-5D6E-409C-BE32-E72D297353CC}">
              <c16:uniqueId val="{00000001-7F6D-486B-9E69-EDD05255F73F}"/>
            </c:ext>
          </c:extLst>
        </c:ser>
        <c:dLbls>
          <c:showLegendKey val="0"/>
          <c:showVal val="0"/>
          <c:showCatName val="0"/>
          <c:showSerName val="0"/>
          <c:showPercent val="0"/>
          <c:showBubbleSize val="0"/>
        </c:dLbls>
        <c:marker val="1"/>
        <c:smooth val="0"/>
        <c:axId val="320839384"/>
        <c:axId val="320837816"/>
      </c:lineChart>
      <c:dateAx>
        <c:axId val="320839384"/>
        <c:scaling>
          <c:orientation val="minMax"/>
        </c:scaling>
        <c:delete val="1"/>
        <c:axPos val="b"/>
        <c:numFmt formatCode="&quot;H&quot;yy" sourceLinked="1"/>
        <c:majorTickMark val="none"/>
        <c:minorTickMark val="none"/>
        <c:tickLblPos val="none"/>
        <c:crossAx val="320837816"/>
        <c:crosses val="autoZero"/>
        <c:auto val="1"/>
        <c:lblOffset val="100"/>
        <c:baseTimeUnit val="years"/>
      </c:dateAx>
      <c:valAx>
        <c:axId val="32083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3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68.73</c:v>
                </c:pt>
                <c:pt idx="1">
                  <c:v>67.27</c:v>
                </c:pt>
                <c:pt idx="2">
                  <c:v>62.61</c:v>
                </c:pt>
                <c:pt idx="3">
                  <c:v>63.58</c:v>
                </c:pt>
                <c:pt idx="4">
                  <c:v>66.61</c:v>
                </c:pt>
              </c:numCache>
            </c:numRef>
          </c:val>
          <c:extLst xmlns:c16r2="http://schemas.microsoft.com/office/drawing/2015/06/chart">
            <c:ext xmlns:c16="http://schemas.microsoft.com/office/drawing/2014/chart" uri="{C3380CC4-5D6E-409C-BE32-E72D297353CC}">
              <c16:uniqueId val="{00000000-C436-4590-A092-264A5DF9CC7A}"/>
            </c:ext>
          </c:extLst>
        </c:ser>
        <c:dLbls>
          <c:showLegendKey val="0"/>
          <c:showVal val="0"/>
          <c:showCatName val="0"/>
          <c:showSerName val="0"/>
          <c:showPercent val="0"/>
          <c:showBubbleSize val="0"/>
        </c:dLbls>
        <c:gapWidth val="150"/>
        <c:axId val="124493712"/>
        <c:axId val="12449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36-4590-A092-264A5DF9CC7A}"/>
            </c:ext>
          </c:extLst>
        </c:ser>
        <c:dLbls>
          <c:showLegendKey val="0"/>
          <c:showVal val="0"/>
          <c:showCatName val="0"/>
          <c:showSerName val="0"/>
          <c:showPercent val="0"/>
          <c:showBubbleSize val="0"/>
        </c:dLbls>
        <c:marker val="1"/>
        <c:smooth val="0"/>
        <c:axId val="124493712"/>
        <c:axId val="124491752"/>
      </c:lineChart>
      <c:dateAx>
        <c:axId val="124493712"/>
        <c:scaling>
          <c:orientation val="minMax"/>
        </c:scaling>
        <c:delete val="1"/>
        <c:axPos val="b"/>
        <c:numFmt formatCode="&quot;H&quot;yy" sourceLinked="1"/>
        <c:majorTickMark val="none"/>
        <c:minorTickMark val="none"/>
        <c:tickLblPos val="none"/>
        <c:crossAx val="124491752"/>
        <c:crosses val="autoZero"/>
        <c:auto val="1"/>
        <c:lblOffset val="100"/>
        <c:baseTimeUnit val="years"/>
      </c:dateAx>
      <c:valAx>
        <c:axId val="12449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9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56-4A01-8003-CC0A4AB740E1}"/>
            </c:ext>
          </c:extLst>
        </c:ser>
        <c:dLbls>
          <c:showLegendKey val="0"/>
          <c:showVal val="0"/>
          <c:showCatName val="0"/>
          <c:showSerName val="0"/>
          <c:showPercent val="0"/>
          <c:showBubbleSize val="0"/>
        </c:dLbls>
        <c:gapWidth val="150"/>
        <c:axId val="124492928"/>
        <c:axId val="12449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56-4A01-8003-CC0A4AB740E1}"/>
            </c:ext>
          </c:extLst>
        </c:ser>
        <c:dLbls>
          <c:showLegendKey val="0"/>
          <c:showVal val="0"/>
          <c:showCatName val="0"/>
          <c:showSerName val="0"/>
          <c:showPercent val="0"/>
          <c:showBubbleSize val="0"/>
        </c:dLbls>
        <c:marker val="1"/>
        <c:smooth val="0"/>
        <c:axId val="124492928"/>
        <c:axId val="124494104"/>
      </c:lineChart>
      <c:dateAx>
        <c:axId val="124492928"/>
        <c:scaling>
          <c:orientation val="minMax"/>
        </c:scaling>
        <c:delete val="1"/>
        <c:axPos val="b"/>
        <c:numFmt formatCode="&quot;H&quot;yy" sourceLinked="1"/>
        <c:majorTickMark val="none"/>
        <c:minorTickMark val="none"/>
        <c:tickLblPos val="none"/>
        <c:crossAx val="124494104"/>
        <c:crosses val="autoZero"/>
        <c:auto val="1"/>
        <c:lblOffset val="100"/>
        <c:baseTimeUnit val="years"/>
      </c:dateAx>
      <c:valAx>
        <c:axId val="12449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D2-487C-8033-7D63D2A6E1A5}"/>
            </c:ext>
          </c:extLst>
        </c:ser>
        <c:dLbls>
          <c:showLegendKey val="0"/>
          <c:showVal val="0"/>
          <c:showCatName val="0"/>
          <c:showSerName val="0"/>
          <c:showPercent val="0"/>
          <c:showBubbleSize val="0"/>
        </c:dLbls>
        <c:gapWidth val="150"/>
        <c:axId val="122430624"/>
        <c:axId val="12243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D2-487C-8033-7D63D2A6E1A5}"/>
            </c:ext>
          </c:extLst>
        </c:ser>
        <c:dLbls>
          <c:showLegendKey val="0"/>
          <c:showVal val="0"/>
          <c:showCatName val="0"/>
          <c:showSerName val="0"/>
          <c:showPercent val="0"/>
          <c:showBubbleSize val="0"/>
        </c:dLbls>
        <c:marker val="1"/>
        <c:smooth val="0"/>
        <c:axId val="122430624"/>
        <c:axId val="122436504"/>
      </c:lineChart>
      <c:dateAx>
        <c:axId val="122430624"/>
        <c:scaling>
          <c:orientation val="minMax"/>
        </c:scaling>
        <c:delete val="1"/>
        <c:axPos val="b"/>
        <c:numFmt formatCode="&quot;H&quot;yy" sourceLinked="1"/>
        <c:majorTickMark val="none"/>
        <c:minorTickMark val="none"/>
        <c:tickLblPos val="none"/>
        <c:crossAx val="122436504"/>
        <c:crosses val="autoZero"/>
        <c:auto val="1"/>
        <c:lblOffset val="100"/>
        <c:baseTimeUnit val="years"/>
      </c:dateAx>
      <c:valAx>
        <c:axId val="1224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F5-421C-8513-160D8CEAB554}"/>
            </c:ext>
          </c:extLst>
        </c:ser>
        <c:dLbls>
          <c:showLegendKey val="0"/>
          <c:showVal val="0"/>
          <c:showCatName val="0"/>
          <c:showSerName val="0"/>
          <c:showPercent val="0"/>
          <c:showBubbleSize val="0"/>
        </c:dLbls>
        <c:gapWidth val="150"/>
        <c:axId val="320174648"/>
        <c:axId val="32017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F5-421C-8513-160D8CEAB554}"/>
            </c:ext>
          </c:extLst>
        </c:ser>
        <c:dLbls>
          <c:showLegendKey val="0"/>
          <c:showVal val="0"/>
          <c:showCatName val="0"/>
          <c:showSerName val="0"/>
          <c:showPercent val="0"/>
          <c:showBubbleSize val="0"/>
        </c:dLbls>
        <c:marker val="1"/>
        <c:smooth val="0"/>
        <c:axId val="320174648"/>
        <c:axId val="320172688"/>
      </c:lineChart>
      <c:dateAx>
        <c:axId val="320174648"/>
        <c:scaling>
          <c:orientation val="minMax"/>
        </c:scaling>
        <c:delete val="1"/>
        <c:axPos val="b"/>
        <c:numFmt formatCode="&quot;H&quot;yy" sourceLinked="1"/>
        <c:majorTickMark val="none"/>
        <c:minorTickMark val="none"/>
        <c:tickLblPos val="none"/>
        <c:crossAx val="320172688"/>
        <c:crosses val="autoZero"/>
        <c:auto val="1"/>
        <c:lblOffset val="100"/>
        <c:baseTimeUnit val="years"/>
      </c:dateAx>
      <c:valAx>
        <c:axId val="3201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7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28-4410-BC0D-8D3CA384E9E9}"/>
            </c:ext>
          </c:extLst>
        </c:ser>
        <c:dLbls>
          <c:showLegendKey val="0"/>
          <c:showVal val="0"/>
          <c:showCatName val="0"/>
          <c:showSerName val="0"/>
          <c:showPercent val="0"/>
          <c:showBubbleSize val="0"/>
        </c:dLbls>
        <c:gapWidth val="150"/>
        <c:axId val="320170728"/>
        <c:axId val="32017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28-4410-BC0D-8D3CA384E9E9}"/>
            </c:ext>
          </c:extLst>
        </c:ser>
        <c:dLbls>
          <c:showLegendKey val="0"/>
          <c:showVal val="0"/>
          <c:showCatName val="0"/>
          <c:showSerName val="0"/>
          <c:showPercent val="0"/>
          <c:showBubbleSize val="0"/>
        </c:dLbls>
        <c:marker val="1"/>
        <c:smooth val="0"/>
        <c:axId val="320170728"/>
        <c:axId val="320171120"/>
      </c:lineChart>
      <c:dateAx>
        <c:axId val="320170728"/>
        <c:scaling>
          <c:orientation val="minMax"/>
        </c:scaling>
        <c:delete val="1"/>
        <c:axPos val="b"/>
        <c:numFmt formatCode="&quot;H&quot;yy" sourceLinked="1"/>
        <c:majorTickMark val="none"/>
        <c:minorTickMark val="none"/>
        <c:tickLblPos val="none"/>
        <c:crossAx val="320171120"/>
        <c:crosses val="autoZero"/>
        <c:auto val="1"/>
        <c:lblOffset val="100"/>
        <c:baseTimeUnit val="years"/>
      </c:dateAx>
      <c:valAx>
        <c:axId val="32017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7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1214.02</c:v>
                </c:pt>
                <c:pt idx="1">
                  <c:v>0</c:v>
                </c:pt>
                <c:pt idx="2">
                  <c:v>0</c:v>
                </c:pt>
                <c:pt idx="3" formatCode="#,##0.00;&quot;△&quot;#,##0.00;&quot;-&quot;">
                  <c:v>300.33</c:v>
                </c:pt>
                <c:pt idx="4" formatCode="#,##0.00;&quot;△&quot;#,##0.00;&quot;-&quot;">
                  <c:v>34.32</c:v>
                </c:pt>
              </c:numCache>
            </c:numRef>
          </c:val>
          <c:extLst xmlns:c16r2="http://schemas.microsoft.com/office/drawing/2015/06/chart">
            <c:ext xmlns:c16="http://schemas.microsoft.com/office/drawing/2014/chart" uri="{C3380CC4-5D6E-409C-BE32-E72D297353CC}">
              <c16:uniqueId val="{00000000-7D97-4CFC-A725-A92376C5A9D9}"/>
            </c:ext>
          </c:extLst>
        </c:ser>
        <c:dLbls>
          <c:showLegendKey val="0"/>
          <c:showVal val="0"/>
          <c:showCatName val="0"/>
          <c:showSerName val="0"/>
          <c:showPercent val="0"/>
          <c:showBubbleSize val="0"/>
        </c:dLbls>
        <c:gapWidth val="150"/>
        <c:axId val="320174256"/>
        <c:axId val="32016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xmlns:c16r2="http://schemas.microsoft.com/office/drawing/2015/06/chart">
            <c:ext xmlns:c16="http://schemas.microsoft.com/office/drawing/2014/chart" uri="{C3380CC4-5D6E-409C-BE32-E72D297353CC}">
              <c16:uniqueId val="{00000001-7D97-4CFC-A725-A92376C5A9D9}"/>
            </c:ext>
          </c:extLst>
        </c:ser>
        <c:dLbls>
          <c:showLegendKey val="0"/>
          <c:showVal val="0"/>
          <c:showCatName val="0"/>
          <c:showSerName val="0"/>
          <c:showPercent val="0"/>
          <c:showBubbleSize val="0"/>
        </c:dLbls>
        <c:marker val="1"/>
        <c:smooth val="0"/>
        <c:axId val="320174256"/>
        <c:axId val="320169944"/>
      </c:lineChart>
      <c:dateAx>
        <c:axId val="320174256"/>
        <c:scaling>
          <c:orientation val="minMax"/>
        </c:scaling>
        <c:delete val="1"/>
        <c:axPos val="b"/>
        <c:numFmt formatCode="&quot;H&quot;yy" sourceLinked="1"/>
        <c:majorTickMark val="none"/>
        <c:minorTickMark val="none"/>
        <c:tickLblPos val="none"/>
        <c:crossAx val="320169944"/>
        <c:crosses val="autoZero"/>
        <c:auto val="1"/>
        <c:lblOffset val="100"/>
        <c:baseTimeUnit val="years"/>
      </c:dateAx>
      <c:valAx>
        <c:axId val="32016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92.55</c:v>
                </c:pt>
                <c:pt idx="1">
                  <c:v>85.72</c:v>
                </c:pt>
                <c:pt idx="2">
                  <c:v>83.46</c:v>
                </c:pt>
                <c:pt idx="3">
                  <c:v>83.15</c:v>
                </c:pt>
                <c:pt idx="4">
                  <c:v>71.72</c:v>
                </c:pt>
              </c:numCache>
            </c:numRef>
          </c:val>
          <c:extLst xmlns:c16r2="http://schemas.microsoft.com/office/drawing/2015/06/chart">
            <c:ext xmlns:c16="http://schemas.microsoft.com/office/drawing/2014/chart" uri="{C3380CC4-5D6E-409C-BE32-E72D297353CC}">
              <c16:uniqueId val="{00000000-86FD-4567-99E5-A2A4D49E9FA1}"/>
            </c:ext>
          </c:extLst>
        </c:ser>
        <c:dLbls>
          <c:showLegendKey val="0"/>
          <c:showVal val="0"/>
          <c:showCatName val="0"/>
          <c:showSerName val="0"/>
          <c:showPercent val="0"/>
          <c:showBubbleSize val="0"/>
        </c:dLbls>
        <c:gapWidth val="150"/>
        <c:axId val="320175040"/>
        <c:axId val="32017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xmlns:c16r2="http://schemas.microsoft.com/office/drawing/2015/06/chart">
            <c:ext xmlns:c16="http://schemas.microsoft.com/office/drawing/2014/chart" uri="{C3380CC4-5D6E-409C-BE32-E72D297353CC}">
              <c16:uniqueId val="{00000001-86FD-4567-99E5-A2A4D49E9FA1}"/>
            </c:ext>
          </c:extLst>
        </c:ser>
        <c:dLbls>
          <c:showLegendKey val="0"/>
          <c:showVal val="0"/>
          <c:showCatName val="0"/>
          <c:showSerName val="0"/>
          <c:showPercent val="0"/>
          <c:showBubbleSize val="0"/>
        </c:dLbls>
        <c:marker val="1"/>
        <c:smooth val="0"/>
        <c:axId val="320175040"/>
        <c:axId val="320173080"/>
      </c:lineChart>
      <c:dateAx>
        <c:axId val="320175040"/>
        <c:scaling>
          <c:orientation val="minMax"/>
        </c:scaling>
        <c:delete val="1"/>
        <c:axPos val="b"/>
        <c:numFmt formatCode="&quot;H&quot;yy" sourceLinked="1"/>
        <c:majorTickMark val="none"/>
        <c:minorTickMark val="none"/>
        <c:tickLblPos val="none"/>
        <c:crossAx val="320173080"/>
        <c:crosses val="autoZero"/>
        <c:auto val="1"/>
        <c:lblOffset val="100"/>
        <c:baseTimeUnit val="years"/>
      </c:dateAx>
      <c:valAx>
        <c:axId val="3201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176.63</c:v>
                </c:pt>
                <c:pt idx="1">
                  <c:v>190.67</c:v>
                </c:pt>
                <c:pt idx="2">
                  <c:v>196.56</c:v>
                </c:pt>
                <c:pt idx="3">
                  <c:v>197.5</c:v>
                </c:pt>
                <c:pt idx="4">
                  <c:v>211.58</c:v>
                </c:pt>
              </c:numCache>
            </c:numRef>
          </c:val>
          <c:extLst xmlns:c16r2="http://schemas.microsoft.com/office/drawing/2015/06/chart">
            <c:ext xmlns:c16="http://schemas.microsoft.com/office/drawing/2014/chart" uri="{C3380CC4-5D6E-409C-BE32-E72D297353CC}">
              <c16:uniqueId val="{00000000-30A0-4995-970E-C6FB6E10FB5E}"/>
            </c:ext>
          </c:extLst>
        </c:ser>
        <c:dLbls>
          <c:showLegendKey val="0"/>
          <c:showVal val="0"/>
          <c:showCatName val="0"/>
          <c:showSerName val="0"/>
          <c:showPercent val="0"/>
          <c:showBubbleSize val="0"/>
        </c:dLbls>
        <c:gapWidth val="150"/>
        <c:axId val="320175824"/>
        <c:axId val="3201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xmlns:c16r2="http://schemas.microsoft.com/office/drawing/2015/06/chart">
            <c:ext xmlns:c16="http://schemas.microsoft.com/office/drawing/2014/chart" uri="{C3380CC4-5D6E-409C-BE32-E72D297353CC}">
              <c16:uniqueId val="{00000001-30A0-4995-970E-C6FB6E10FB5E}"/>
            </c:ext>
          </c:extLst>
        </c:ser>
        <c:dLbls>
          <c:showLegendKey val="0"/>
          <c:showVal val="0"/>
          <c:showCatName val="0"/>
          <c:showSerName val="0"/>
          <c:showPercent val="0"/>
          <c:showBubbleSize val="0"/>
        </c:dLbls>
        <c:marker val="1"/>
        <c:smooth val="0"/>
        <c:axId val="320175824"/>
        <c:axId val="320168768"/>
      </c:lineChart>
      <c:dateAx>
        <c:axId val="320175824"/>
        <c:scaling>
          <c:orientation val="minMax"/>
        </c:scaling>
        <c:delete val="1"/>
        <c:axPos val="b"/>
        <c:numFmt formatCode="&quot;H&quot;yy" sourceLinked="1"/>
        <c:majorTickMark val="none"/>
        <c:minorTickMark val="none"/>
        <c:tickLblPos val="none"/>
        <c:crossAx val="320168768"/>
        <c:crosses val="autoZero"/>
        <c:auto val="1"/>
        <c:lblOffset val="100"/>
        <c:baseTimeUnit val="years"/>
      </c:dateAx>
      <c:valAx>
        <c:axId val="3201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豊後高田市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22623</v>
      </c>
      <c r="AM8" s="69"/>
      <c r="AN8" s="69"/>
      <c r="AO8" s="69"/>
      <c r="AP8" s="69"/>
      <c r="AQ8" s="69"/>
      <c r="AR8" s="69"/>
      <c r="AS8" s="69"/>
      <c r="AT8" s="68">
        <f>データ!T6</f>
        <v>206.24</v>
      </c>
      <c r="AU8" s="68"/>
      <c r="AV8" s="68"/>
      <c r="AW8" s="68"/>
      <c r="AX8" s="68"/>
      <c r="AY8" s="68"/>
      <c r="AZ8" s="68"/>
      <c r="BA8" s="68"/>
      <c r="BB8" s="68">
        <f>データ!U6</f>
        <v>109.69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41.4</v>
      </c>
      <c r="Q10" s="68"/>
      <c r="R10" s="68"/>
      <c r="S10" s="68"/>
      <c r="T10" s="68"/>
      <c r="U10" s="68"/>
      <c r="V10" s="68"/>
      <c r="W10" s="68">
        <f>データ!Q6</f>
        <v>69.790000000000006</v>
      </c>
      <c r="X10" s="68"/>
      <c r="Y10" s="68"/>
      <c r="Z10" s="68"/>
      <c r="AA10" s="68"/>
      <c r="AB10" s="68"/>
      <c r="AC10" s="68"/>
      <c r="AD10" s="69">
        <f>データ!R6</f>
        <v>2940</v>
      </c>
      <c r="AE10" s="69"/>
      <c r="AF10" s="69"/>
      <c r="AG10" s="69"/>
      <c r="AH10" s="69"/>
      <c r="AI10" s="69"/>
      <c r="AJ10" s="69"/>
      <c r="AK10" s="2"/>
      <c r="AL10" s="69">
        <f>データ!V6</f>
        <v>9338</v>
      </c>
      <c r="AM10" s="69"/>
      <c r="AN10" s="69"/>
      <c r="AO10" s="69"/>
      <c r="AP10" s="69"/>
      <c r="AQ10" s="69"/>
      <c r="AR10" s="69"/>
      <c r="AS10" s="69"/>
      <c r="AT10" s="68">
        <f>データ!W6</f>
        <v>5.16</v>
      </c>
      <c r="AU10" s="68"/>
      <c r="AV10" s="68"/>
      <c r="AW10" s="68"/>
      <c r="AX10" s="68"/>
      <c r="AY10" s="68"/>
      <c r="AZ10" s="68"/>
      <c r="BA10" s="68"/>
      <c r="BB10" s="68">
        <f>データ!X6</f>
        <v>1809.69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VvqQmGm5eAD8I1TnSEcWPYpn3L3HyoS+EzxlVZXtJQa98g8VIxrsTbnkWoTdYF1jS7Q0c6bodphJ2CJ4zslnmA==" saltValue="uJkR6xdewuGdLih+VUBy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442097</v>
      </c>
      <c r="D6" s="33">
        <f t="shared" si="3"/>
        <v>47</v>
      </c>
      <c r="E6" s="33">
        <f t="shared" si="3"/>
        <v>17</v>
      </c>
      <c r="F6" s="33">
        <f t="shared" si="3"/>
        <v>1</v>
      </c>
      <c r="G6" s="33">
        <f t="shared" si="3"/>
        <v>0</v>
      </c>
      <c r="H6" s="33" t="str">
        <f t="shared" si="3"/>
        <v>大分県　豊後高田市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41.4</v>
      </c>
      <c r="Q6" s="34">
        <f t="shared" si="3"/>
        <v>69.790000000000006</v>
      </c>
      <c r="R6" s="34">
        <f t="shared" si="3"/>
        <v>2940</v>
      </c>
      <c r="S6" s="34">
        <f t="shared" si="3"/>
        <v>22623</v>
      </c>
      <c r="T6" s="34">
        <f t="shared" si="3"/>
        <v>206.24</v>
      </c>
      <c r="U6" s="34">
        <f t="shared" si="3"/>
        <v>109.69</v>
      </c>
      <c r="V6" s="34">
        <f t="shared" si="3"/>
        <v>9338</v>
      </c>
      <c r="W6" s="34">
        <f t="shared" si="3"/>
        <v>5.16</v>
      </c>
      <c r="X6" s="34">
        <f t="shared" si="3"/>
        <v>1809.69</v>
      </c>
      <c r="Y6" s="35">
        <f>IF(Y7="",NA(),Y7)</f>
        <v>68.73</v>
      </c>
      <c r="Z6" s="35">
        <f t="shared" ref="Z6:AH6" si="4">IF(Z7="",NA(),Z7)</f>
        <v>67.27</v>
      </c>
      <c r="AA6" s="35">
        <f t="shared" si="4"/>
        <v>62.61</v>
      </c>
      <c r="AB6" s="35">
        <f t="shared" si="4"/>
        <v>63.58</v>
      </c>
      <c r="AC6" s="35">
        <f t="shared" si="4"/>
        <v>66.61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1214.02</v>
      </c>
      <c r="BG6" s="34">
        <f t="shared" ref="BG6:BO6" si="7">IF(BG7="",NA(),BG7)</f>
        <v>0</v>
      </c>
      <c r="BH6" s="34">
        <f t="shared" si="7"/>
        <v>0</v>
      </c>
      <c r="BI6" s="35">
        <f t="shared" si="7"/>
        <v>300.33</v>
      </c>
      <c r="BJ6" s="35">
        <f t="shared" si="7"/>
        <v>34.32</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92.55</v>
      </c>
      <c r="BR6" s="35">
        <f t="shared" ref="BR6:BZ6" si="8">IF(BR7="",NA(),BR7)</f>
        <v>85.72</v>
      </c>
      <c r="BS6" s="35">
        <f t="shared" si="8"/>
        <v>83.46</v>
      </c>
      <c r="BT6" s="35">
        <f t="shared" si="8"/>
        <v>83.15</v>
      </c>
      <c r="BU6" s="35">
        <f t="shared" si="8"/>
        <v>71.72</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176.63</v>
      </c>
      <c r="CC6" s="35">
        <f t="shared" ref="CC6:CK6" si="9">IF(CC7="",NA(),CC7)</f>
        <v>190.67</v>
      </c>
      <c r="CD6" s="35">
        <f t="shared" si="9"/>
        <v>196.56</v>
      </c>
      <c r="CE6" s="35">
        <f t="shared" si="9"/>
        <v>197.5</v>
      </c>
      <c r="CF6" s="35">
        <f t="shared" si="9"/>
        <v>211.58</v>
      </c>
      <c r="CG6" s="35">
        <f t="shared" si="9"/>
        <v>250.84</v>
      </c>
      <c r="CH6" s="35">
        <f t="shared" si="9"/>
        <v>235.61</v>
      </c>
      <c r="CI6" s="35">
        <f t="shared" si="9"/>
        <v>216.21</v>
      </c>
      <c r="CJ6" s="35">
        <f t="shared" si="9"/>
        <v>220.31</v>
      </c>
      <c r="CK6" s="35">
        <f t="shared" si="9"/>
        <v>230.95</v>
      </c>
      <c r="CL6" s="34" t="str">
        <f>IF(CL7="","",IF(CL7="-","【-】","【"&amp;SUBSTITUTE(TEXT(CL7,"#,##0.00"),"-","△")&amp;"】"))</f>
        <v>【136.15】</v>
      </c>
      <c r="CM6" s="35">
        <f>IF(CM7="",NA(),CM7)</f>
        <v>68.83</v>
      </c>
      <c r="CN6" s="35">
        <f t="shared" ref="CN6:CV6" si="10">IF(CN7="",NA(),CN7)</f>
        <v>69.349999999999994</v>
      </c>
      <c r="CO6" s="35">
        <f t="shared" si="10"/>
        <v>72.88</v>
      </c>
      <c r="CP6" s="35">
        <f t="shared" si="10"/>
        <v>74.680000000000007</v>
      </c>
      <c r="CQ6" s="35">
        <f t="shared" si="10"/>
        <v>75.83</v>
      </c>
      <c r="CR6" s="35">
        <f t="shared" si="10"/>
        <v>49.39</v>
      </c>
      <c r="CS6" s="35">
        <f t="shared" si="10"/>
        <v>49.25</v>
      </c>
      <c r="CT6" s="35">
        <f t="shared" si="10"/>
        <v>50.24</v>
      </c>
      <c r="CU6" s="35">
        <f t="shared" si="10"/>
        <v>49.68</v>
      </c>
      <c r="CV6" s="35">
        <f t="shared" si="10"/>
        <v>49.27</v>
      </c>
      <c r="CW6" s="34" t="str">
        <f>IF(CW7="","",IF(CW7="-","【-】","【"&amp;SUBSTITUTE(TEXT(CW7,"#,##0.00"),"-","△")&amp;"】"))</f>
        <v>【59.64】</v>
      </c>
      <c r="CX6" s="35">
        <f>IF(CX7="",NA(),CX7)</f>
        <v>76.510000000000005</v>
      </c>
      <c r="CY6" s="35">
        <f t="shared" ref="CY6:DG6" si="11">IF(CY7="",NA(),CY7)</f>
        <v>77.73</v>
      </c>
      <c r="CZ6" s="35">
        <f t="shared" si="11"/>
        <v>78.19</v>
      </c>
      <c r="DA6" s="35">
        <f t="shared" si="11"/>
        <v>79.83</v>
      </c>
      <c r="DB6" s="35">
        <f t="shared" si="11"/>
        <v>80.599999999999994</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0.14000000000000001</v>
      </c>
      <c r="EG6" s="35">
        <f t="shared" si="14"/>
        <v>0.81</v>
      </c>
      <c r="EH6" s="34">
        <f t="shared" si="14"/>
        <v>0</v>
      </c>
      <c r="EI6" s="35">
        <f t="shared" si="14"/>
        <v>7.0000000000000007E-2</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442097</v>
      </c>
      <c r="D7" s="37">
        <v>47</v>
      </c>
      <c r="E7" s="37">
        <v>17</v>
      </c>
      <c r="F7" s="37">
        <v>1</v>
      </c>
      <c r="G7" s="37">
        <v>0</v>
      </c>
      <c r="H7" s="37" t="s">
        <v>98</v>
      </c>
      <c r="I7" s="37" t="s">
        <v>99</v>
      </c>
      <c r="J7" s="37" t="s">
        <v>100</v>
      </c>
      <c r="K7" s="37" t="s">
        <v>101</v>
      </c>
      <c r="L7" s="37" t="s">
        <v>102</v>
      </c>
      <c r="M7" s="37" t="s">
        <v>103</v>
      </c>
      <c r="N7" s="38" t="s">
        <v>104</v>
      </c>
      <c r="O7" s="38" t="s">
        <v>105</v>
      </c>
      <c r="P7" s="38">
        <v>41.4</v>
      </c>
      <c r="Q7" s="38">
        <v>69.790000000000006</v>
      </c>
      <c r="R7" s="38">
        <v>2940</v>
      </c>
      <c r="S7" s="38">
        <v>22623</v>
      </c>
      <c r="T7" s="38">
        <v>206.24</v>
      </c>
      <c r="U7" s="38">
        <v>109.69</v>
      </c>
      <c r="V7" s="38">
        <v>9338</v>
      </c>
      <c r="W7" s="38">
        <v>5.16</v>
      </c>
      <c r="X7" s="38">
        <v>1809.69</v>
      </c>
      <c r="Y7" s="38">
        <v>68.73</v>
      </c>
      <c r="Z7" s="38">
        <v>67.27</v>
      </c>
      <c r="AA7" s="38">
        <v>62.61</v>
      </c>
      <c r="AB7" s="38">
        <v>63.58</v>
      </c>
      <c r="AC7" s="38">
        <v>66.61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1214.02</v>
      </c>
      <c r="BG7" s="38">
        <v>0</v>
      </c>
      <c r="BH7" s="38">
        <v>0</v>
      </c>
      <c r="BI7" s="38">
        <v>300.33</v>
      </c>
      <c r="BJ7" s="38">
        <v>34.32</v>
      </c>
      <c r="BK7" s="38">
        <v>1162.3599999999999</v>
      </c>
      <c r="BL7" s="38">
        <v>1047.6500000000001</v>
      </c>
      <c r="BM7" s="38">
        <v>1124.26</v>
      </c>
      <c r="BN7" s="38">
        <v>1048.23</v>
      </c>
      <c r="BO7" s="38">
        <v>1130.42</v>
      </c>
      <c r="BP7" s="38">
        <v>682.51</v>
      </c>
      <c r="BQ7" s="38">
        <v>92.55</v>
      </c>
      <c r="BR7" s="38">
        <v>85.72</v>
      </c>
      <c r="BS7" s="38">
        <v>83.46</v>
      </c>
      <c r="BT7" s="38">
        <v>83.15</v>
      </c>
      <c r="BU7" s="38">
        <v>71.72</v>
      </c>
      <c r="BV7" s="38">
        <v>68.209999999999994</v>
      </c>
      <c r="BW7" s="38">
        <v>74.040000000000006</v>
      </c>
      <c r="BX7" s="38">
        <v>80.58</v>
      </c>
      <c r="BY7" s="38">
        <v>78.92</v>
      </c>
      <c r="BZ7" s="38">
        <v>74.17</v>
      </c>
      <c r="CA7" s="38">
        <v>100.34</v>
      </c>
      <c r="CB7" s="38">
        <v>176.63</v>
      </c>
      <c r="CC7" s="38">
        <v>190.67</v>
      </c>
      <c r="CD7" s="38">
        <v>196.56</v>
      </c>
      <c r="CE7" s="38">
        <v>197.5</v>
      </c>
      <c r="CF7" s="38">
        <v>211.58</v>
      </c>
      <c r="CG7" s="38">
        <v>250.84</v>
      </c>
      <c r="CH7" s="38">
        <v>235.61</v>
      </c>
      <c r="CI7" s="38">
        <v>216.21</v>
      </c>
      <c r="CJ7" s="38">
        <v>220.31</v>
      </c>
      <c r="CK7" s="38">
        <v>230.95</v>
      </c>
      <c r="CL7" s="38">
        <v>136.15</v>
      </c>
      <c r="CM7" s="38">
        <v>68.83</v>
      </c>
      <c r="CN7" s="38">
        <v>69.349999999999994</v>
      </c>
      <c r="CO7" s="38">
        <v>72.88</v>
      </c>
      <c r="CP7" s="38">
        <v>74.680000000000007</v>
      </c>
      <c r="CQ7" s="38">
        <v>75.83</v>
      </c>
      <c r="CR7" s="38">
        <v>49.39</v>
      </c>
      <c r="CS7" s="38">
        <v>49.25</v>
      </c>
      <c r="CT7" s="38">
        <v>50.24</v>
      </c>
      <c r="CU7" s="38">
        <v>49.68</v>
      </c>
      <c r="CV7" s="38">
        <v>49.27</v>
      </c>
      <c r="CW7" s="38">
        <v>59.64</v>
      </c>
      <c r="CX7" s="38">
        <v>76.510000000000005</v>
      </c>
      <c r="CY7" s="38">
        <v>77.73</v>
      </c>
      <c r="CZ7" s="38">
        <v>78.19</v>
      </c>
      <c r="DA7" s="38">
        <v>79.83</v>
      </c>
      <c r="DB7" s="38">
        <v>80.599999999999994</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0.14000000000000001</v>
      </c>
      <c r="EG7" s="38">
        <v>0.81</v>
      </c>
      <c r="EH7" s="38">
        <v>0</v>
      </c>
      <c r="EI7" s="38">
        <v>7.0000000000000007E-2</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2021-01-20T06:29:45Z</cp:lastPrinted>
  <dcterms:created xsi:type="dcterms:W3CDTF">2020-12-04T02:49:57Z</dcterms:created>
  <dcterms:modified xsi:type="dcterms:W3CDTF">2021-01-20T06:32:25Z</dcterms:modified>
  <cp:category/>
</cp:coreProperties>
</file>