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oumu\生活排水\生活排水\経営分析\R2\"/>
    </mc:Choice>
  </mc:AlternateContent>
  <workbookProtection workbookAlgorithmName="SHA-512" workbookHashValue="JRKndZrhBAFen2PUB2J0exosKAKVCKjFIhAdw0kRmsiMbBIoL74lDu9S/CZfRWQtgG6+kS6OsbJR6njJhtUQng==" workbookSaltValue="nVnSYnpgEu/gBqi50lRW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<sst xmlns="http://schemas.openxmlformats.org/spreadsheetml/2006/main" count="247" uniqueCount="122">
  <si>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</si>
  <si>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</si>
  <si>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</si>
  <si>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</si>
  <si>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</si>
  <si>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</si>
  <si>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</si>
  <si>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</si>
  <si>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</si>
  <si>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</si>
  <si>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</si>
  <si>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</si>
  <si>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</si>
  <si>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</si>
  <si>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</si>
  <si>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</si>
  <si>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</si>
  <si>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</si>
  <si>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</si>
  <si>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</si>
  <si>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</si>
  <si>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</si>
  <si>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</si>
  <si>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</si>
  <si>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</si>
  <si>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</si>
  <si>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</si>
  <si>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</si>
  <si>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</si>
  <si>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</si>
  <si>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</si>
  <si>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</si>
  <si>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</si>
  <si>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</si>
  <si>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</si>
  <si>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</si>
  <si>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</si>
  <si>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</si>
  <si>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</si>
  <si>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</si>
  <si>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</si>
  <si>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</si>
  <si>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</si>
  <si>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</si>
  <si>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</si>
  <si>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</si>
  <si>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</si>
  <si>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</si>
  <si>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</si>
  <si>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</si>
  <si>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</si>
  <si>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</si>
  <si>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</si>
  <si>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</si>
  <si>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</si>
  <si>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</si>
  <si>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</si>
  <si>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</si>
  <si>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</si>
  <si>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</si>
  <si>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</si>
  <si>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</si>
  <si>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</si>
  <si>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</si>
  <si>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</si>
  <si>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</si>
  <si>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</si>
  <si>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</si>
  <si>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</si>
  <si>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</si>
  <si>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</si>
  <si>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</si>
  <si>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</si>
  <si>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</si>
  <si>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</si>
  <si>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</si>
  <si>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</si>
  <si>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</si>
  <si>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</si>
  <si>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</si>
  <si>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</si>
  <si>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</si>
  <si>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</si>
  <si>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</si>
  <si>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</si>
  <si>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</si>
  <si>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</si>
  <si>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</si>
  <si>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</si>
  <si>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</si>
  <si>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</si>
  <si>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</si>
  <si>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</si>
  <si>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</si>
  <si>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</si>
  <si>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</si>
  <si>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</si>
  <si>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</si>
  <si>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</si>
  <si>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</si>
  <si>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</si>
  <si>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</si>
  <si>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</si>
  <si>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</si>
  <si>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</si>
  <si>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</si>
  <si>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</si>
  <si>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</si>
  <si>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</si>
  <si>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</si>
  <si>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</si>
  <si>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</si>
  <si>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</si>
  <si>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</si>
  <si>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</si>
  <si>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</si>
  <si>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</si>
  <si>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</si>
  <si>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</si>
  <si>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t>
    </r>
    <r>
      <rPr>
        <sz val="11"/>
        <color rgb="FFFF0000"/>
        <rFont val="ＭＳ ゴシック"/>
        <family val="3"/>
        <charset val="128"/>
      </rPr>
      <t xml:space="preserve">
</t>
    </r>
    <r>
      <rPr>
        <sz val="11"/>
        <rFont val="ＭＳ ゴシック"/>
        <family val="3"/>
        <charset val="128"/>
      </rPr>
      <t>⑤『経費回収率』：類似団体平均よりは高いものの、100％を下回っていることから料金水準引き上げの検討が必要です。</t>
    </r>
    <r>
      <rPr>
        <sz val="11"/>
        <color rgb="FFFF0000"/>
        <rFont val="ＭＳ ゴシック"/>
        <family val="3"/>
        <charset val="128"/>
      </rPr>
      <t xml:space="preserve">
</t>
    </r>
    <r>
      <rPr>
        <sz val="11"/>
        <rFont val="ＭＳ ゴシック"/>
        <family val="3"/>
        <charset val="128"/>
      </rPr>
      <t>⑥『汚水処理原価』：類似団体平均に比べ高い水準です。類似団体より汚水処理にかかる委託費と資本費が高いことが原因ではないかと考えられます。浄化槽の設置数が増加した分、使用料収入も増加しましたが、支払消費税も増加し、結果として原価が上がったものと考えられます。</t>
    </r>
    <r>
      <rPr>
        <sz val="11"/>
        <color rgb="FFFF0000"/>
        <rFont val="ＭＳ ゴシック"/>
        <family val="3"/>
        <charset val="128"/>
      </rPr>
      <t xml:space="preserve">
</t>
    </r>
    <r>
      <rPr>
        <sz val="11"/>
        <rFont val="ＭＳ ゴシック"/>
        <family val="3"/>
        <charset val="128"/>
      </rPr>
      <t>⑦『施設利用率』：平均処理能力と現在処理能力が同等のため、100％を保持しています。</t>
    </r>
    <r>
      <rPr>
        <sz val="11"/>
        <color rgb="FFFF0000"/>
        <rFont val="ＭＳ ゴシック"/>
        <family val="3"/>
        <charset val="128"/>
      </rPr>
      <t xml:space="preserve">
</t>
    </r>
    <r>
      <rPr>
        <sz val="11"/>
        <rFont val="ＭＳ ゴシック"/>
        <family val="3"/>
        <charset val="128"/>
      </rPr>
      <t>⑧『水洗化率』：基本的に100%ですが、年度内に浄化槽を設置しているが、基準日である3月31日までに供用開始ができないところがあるため率が100％となっていません。</t>
    </r>
    <rPh sb="21" eb="23">
      <t>ジョウキョウ</t>
    </rPh>
    <rPh sb="58" eb="60">
      <t>ネンネン</t>
    </rPh>
    <rPh sb="60" eb="62">
      <t>ゲンショウ</t>
    </rPh>
    <rPh sb="62" eb="64">
      <t>ケイコウ</t>
    </rPh>
    <rPh sb="73" eb="75">
      <t>ショウカン</t>
    </rPh>
    <rPh sb="75" eb="77">
      <t>シュウリョウ</t>
    </rPh>
    <rPh sb="77" eb="78">
      <t>ガク</t>
    </rPh>
    <rPh sb="88" eb="90">
      <t>ジギョウ</t>
    </rPh>
    <rPh sb="90" eb="92">
      <t>キボ</t>
    </rPh>
    <rPh sb="92" eb="94">
      <t>ヒリツ</t>
    </rPh>
    <rPh sb="160" eb="162">
      <t>ヒツヨウ</t>
    </rPh>
    <rPh sb="187" eb="189">
      <t>スイジュン</t>
    </rPh>
    <rPh sb="227" eb="228">
      <t>カンガ</t>
    </rPh>
    <rPh sb="280" eb="281">
      <t>ア</t>
    </rPh>
    <rPh sb="287" eb="288">
      <t>カンガ</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</si>
  <si>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</si>
  <si>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設置から10年以上経過した浄化槽に係る維持費等が増加していくことで、維持管理コストが増加していく懸念があります。平成28年度策定の経営戦略を元に、事業の見直し等を含めて抜本的な改革を検討していく必要があります。</t>
    <rPh sb="76" eb="7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</si>
</sst>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D-451C-8B6B-B89D1F04B4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8D-451C-8B6B-B89D1F04B4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59D-4C7F-B637-9857849FB1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259D-4C7F-B637-9857849FB1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98.97</c:v>
                </c:pt>
                <c:pt idx="1">
                  <c:v>99.58</c:v>
                </c:pt>
                <c:pt idx="2">
                  <c:v>98.94</c:v>
                </c:pt>
                <c:pt idx="3">
                  <c:v>98.87</c:v>
                </c:pt>
                <c:pt idx="4">
                  <c:v>98.92</c:v>
                </c:pt>
              </c:numCache>
            </c:numRef>
          </c:val>
          <c:extLst>
            <c:ext xmlns:c16="http://schemas.microsoft.com/office/drawing/2014/chart" uri="{C3380CC4-5D6E-409C-BE32-E72D297353CC}">
              <c16:uniqueId val="{00000000-F1FA-437D-8BC0-B1F412674C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F1FA-437D-8BC0-B1F412674C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106.07</c:v>
                </c:pt>
                <c:pt idx="1">
                  <c:v>107.97</c:v>
                </c:pt>
                <c:pt idx="2">
                  <c:v>107.45</c:v>
                </c:pt>
                <c:pt idx="3">
                  <c:v>106.6</c:v>
                </c:pt>
                <c:pt idx="4">
                  <c:v>106.97</c:v>
                </c:pt>
              </c:numCache>
            </c:numRef>
          </c:val>
          <c:extLst>
            <c:ext xmlns:c16="http://schemas.microsoft.com/office/drawing/2014/chart" uri="{C3380CC4-5D6E-409C-BE32-E72D297353CC}">
              <c16:uniqueId val="{00000000-84DD-4525-BACA-C3C606CF6B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DD-4525-BACA-C3C606CF6B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3-4AC0-A2C2-BA21F67925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3-4AC0-A2C2-BA21F67925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A-4623-9E6C-3439DB4B92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A-4623-9E6C-3439DB4B92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3-4694-844F-3106C09DC0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3-4694-844F-3106C09DC0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A-472A-874A-C404D63FC3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A-472A-874A-C404D63FC3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103.09</c:v>
                </c:pt>
                <c:pt idx="1">
                  <c:v>83.71</c:v>
                </c:pt>
                <c:pt idx="2">
                  <c:v>79.27</c:v>
                </c:pt>
                <c:pt idx="3">
                  <c:v>74.16</c:v>
                </c:pt>
                <c:pt idx="4">
                  <c:v>72.98</c:v>
                </c:pt>
              </c:numCache>
            </c:numRef>
          </c:val>
          <c:extLst>
            <c:ext xmlns:c16="http://schemas.microsoft.com/office/drawing/2014/chart" uri="{C3380CC4-5D6E-409C-BE32-E72D297353CC}">
              <c16:uniqueId val="{00000000-384F-4B5E-BAD3-7291E4874E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384F-4B5E-BAD3-7291E4874E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86.46</c:v>
                </c:pt>
                <c:pt idx="1">
                  <c:v>82.04</c:v>
                </c:pt>
                <c:pt idx="2">
                  <c:v>86.75</c:v>
                </c:pt>
                <c:pt idx="3">
                  <c:v>85.62</c:v>
                </c:pt>
                <c:pt idx="4">
                  <c:v>88.99</c:v>
                </c:pt>
              </c:numCache>
            </c:numRef>
          </c:val>
          <c:extLst>
            <c:ext xmlns:c16="http://schemas.microsoft.com/office/drawing/2014/chart" uri="{C3380CC4-5D6E-409C-BE32-E72D297353CC}">
              <c16:uniqueId val="{00000000-03B5-424D-AB50-4F8129FA16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03B5-424D-AB50-4F8129FA16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389.52</c:v>
                </c:pt>
                <c:pt idx="1">
                  <c:v>429.37</c:v>
                </c:pt>
                <c:pt idx="2">
                  <c:v>423.7</c:v>
                </c:pt>
                <c:pt idx="3">
                  <c:v>454.54</c:v>
                </c:pt>
                <c:pt idx="4">
                  <c:v>457.37</c:v>
                </c:pt>
              </c:numCache>
            </c:numRef>
          </c:val>
          <c:extLst>
            <c:ext xmlns:c16="http://schemas.microsoft.com/office/drawing/2014/chart" uri="{C3380CC4-5D6E-409C-BE32-E72D297353CC}">
              <c16:uniqueId val="{00000000-AAF7-4A85-B57A-743C6D0D92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AAF7-4A85-B57A-743C6D0D92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6" zoomScaleNormal="100" workbookViewId="0">
      <selection activeCell="CE69" sqref="CE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21386</v>
      </c>
      <c r="AM8" s="69"/>
      <c r="AN8" s="69"/>
      <c r="AO8" s="69"/>
      <c r="AP8" s="69"/>
      <c r="AQ8" s="69"/>
      <c r="AR8" s="69"/>
      <c r="AS8" s="69"/>
      <c r="AT8" s="68">
        <f>データ!T6</f>
        <v>477.53</v>
      </c>
      <c r="AU8" s="68"/>
      <c r="AV8" s="68"/>
      <c r="AW8" s="68"/>
      <c r="AX8" s="68"/>
      <c r="AY8" s="68"/>
      <c r="AZ8" s="68"/>
      <c r="BA8" s="68"/>
      <c r="BB8" s="68">
        <f>データ!U6</f>
        <v>44.78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16.22</v>
      </c>
      <c r="Q10" s="68"/>
      <c r="R10" s="68"/>
      <c r="S10" s="68"/>
      <c r="T10" s="68"/>
      <c r="U10" s="68"/>
      <c r="V10" s="68"/>
      <c r="W10" s="68">
        <f>データ!Q6</f>
        <v>100</v>
      </c>
      <c r="X10" s="68"/>
      <c r="Y10" s="68"/>
      <c r="Z10" s="68"/>
      <c r="AA10" s="68"/>
      <c r="AB10" s="68"/>
      <c r="AC10" s="68"/>
      <c r="AD10" s="69">
        <f>データ!R6</f>
        <v>4081</v>
      </c>
      <c r="AE10" s="69"/>
      <c r="AF10" s="69"/>
      <c r="AG10" s="69"/>
      <c r="AH10" s="69"/>
      <c r="AI10" s="69"/>
      <c r="AJ10" s="69"/>
      <c r="AK10" s="2"/>
      <c r="AL10" s="69">
        <f>データ!V6</f>
        <v>3434</v>
      </c>
      <c r="AM10" s="69"/>
      <c r="AN10" s="69"/>
      <c r="AO10" s="69"/>
      <c r="AP10" s="69"/>
      <c r="AQ10" s="69"/>
      <c r="AR10" s="69"/>
      <c r="AS10" s="69"/>
      <c r="AT10" s="68">
        <f>データ!W6</f>
        <v>0.41</v>
      </c>
      <c r="AU10" s="68"/>
      <c r="AV10" s="68"/>
      <c r="AW10" s="68"/>
      <c r="AX10" s="68"/>
      <c r="AY10" s="68"/>
      <c r="AZ10" s="68"/>
      <c r="BA10" s="68"/>
      <c r="BB10" s="68">
        <f>データ!X6</f>
        <v>8375.61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5" t="s">
        <v>120</v>
      </c>
      <c r="BM47" s="86"/>
      <c r="BN47" s="86"/>
      <c r="BO47" s="86"/>
      <c r="BP47" s="86"/>
      <c r="BQ47" s="86"/>
      <c r="BR47" s="86"/>
      <c r="BS47" s="86"/>
      <c r="BT47" s="86"/>
      <c r="BU47" s="86"/>
      <c r="BV47" s="86"/>
      <c r="BW47" s="86"/>
      <c r="BX47" s="86"/>
      <c r="BY47" s="86"/>
      <c r="BZ47" s="8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5"/>
      <c r="BM48" s="86"/>
      <c r="BN48" s="86"/>
      <c r="BO48" s="86"/>
      <c r="BP48" s="86"/>
      <c r="BQ48" s="86"/>
      <c r="BR48" s="86"/>
      <c r="BS48" s="86"/>
      <c r="BT48" s="86"/>
      <c r="BU48" s="86"/>
      <c r="BV48" s="86"/>
      <c r="BW48" s="86"/>
      <c r="BX48" s="86"/>
      <c r="BY48" s="86"/>
      <c r="BZ48" s="8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5"/>
      <c r="BM49" s="86"/>
      <c r="BN49" s="86"/>
      <c r="BO49" s="86"/>
      <c r="BP49" s="86"/>
      <c r="BQ49" s="86"/>
      <c r="BR49" s="86"/>
      <c r="BS49" s="86"/>
      <c r="BT49" s="86"/>
      <c r="BU49" s="86"/>
      <c r="BV49" s="86"/>
      <c r="BW49" s="86"/>
      <c r="BX49" s="86"/>
      <c r="BY49" s="86"/>
      <c r="BZ49" s="8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5"/>
      <c r="BM50" s="86"/>
      <c r="BN50" s="86"/>
      <c r="BO50" s="86"/>
      <c r="BP50" s="86"/>
      <c r="BQ50" s="86"/>
      <c r="BR50" s="86"/>
      <c r="BS50" s="86"/>
      <c r="BT50" s="86"/>
      <c r="BU50" s="86"/>
      <c r="BV50" s="86"/>
      <c r="BW50" s="86"/>
      <c r="BX50" s="86"/>
      <c r="BY50" s="86"/>
      <c r="BZ50" s="8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5"/>
      <c r="BM51" s="86"/>
      <c r="BN51" s="86"/>
      <c r="BO51" s="86"/>
      <c r="BP51" s="86"/>
      <c r="BQ51" s="86"/>
      <c r="BR51" s="86"/>
      <c r="BS51" s="86"/>
      <c r="BT51" s="86"/>
      <c r="BU51" s="86"/>
      <c r="BV51" s="86"/>
      <c r="BW51" s="86"/>
      <c r="BX51" s="86"/>
      <c r="BY51" s="86"/>
      <c r="BZ51" s="8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5"/>
      <c r="BM52" s="86"/>
      <c r="BN52" s="86"/>
      <c r="BO52" s="86"/>
      <c r="BP52" s="86"/>
      <c r="BQ52" s="86"/>
      <c r="BR52" s="86"/>
      <c r="BS52" s="86"/>
      <c r="BT52" s="86"/>
      <c r="BU52" s="86"/>
      <c r="BV52" s="86"/>
      <c r="BW52" s="86"/>
      <c r="BX52" s="86"/>
      <c r="BY52" s="86"/>
      <c r="BZ52" s="8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5"/>
      <c r="BM53" s="86"/>
      <c r="BN53" s="86"/>
      <c r="BO53" s="86"/>
      <c r="BP53" s="86"/>
      <c r="BQ53" s="86"/>
      <c r="BR53" s="86"/>
      <c r="BS53" s="86"/>
      <c r="BT53" s="86"/>
      <c r="BU53" s="86"/>
      <c r="BV53" s="86"/>
      <c r="BW53" s="86"/>
      <c r="BX53" s="86"/>
      <c r="BY53" s="86"/>
      <c r="BZ53" s="8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5"/>
      <c r="BM54" s="86"/>
      <c r="BN54" s="86"/>
      <c r="BO54" s="86"/>
      <c r="BP54" s="86"/>
      <c r="BQ54" s="86"/>
      <c r="BR54" s="86"/>
      <c r="BS54" s="86"/>
      <c r="BT54" s="86"/>
      <c r="BU54" s="86"/>
      <c r="BV54" s="86"/>
      <c r="BW54" s="86"/>
      <c r="BX54" s="86"/>
      <c r="BY54" s="86"/>
      <c r="BZ54" s="8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5"/>
      <c r="BM55" s="86"/>
      <c r="BN55" s="86"/>
      <c r="BO55" s="86"/>
      <c r="BP55" s="86"/>
      <c r="BQ55" s="86"/>
      <c r="BR55" s="86"/>
      <c r="BS55" s="86"/>
      <c r="BT55" s="86"/>
      <c r="BU55" s="86"/>
      <c r="BV55" s="86"/>
      <c r="BW55" s="86"/>
      <c r="BX55" s="86"/>
      <c r="BY55" s="86"/>
      <c r="BZ55" s="8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5"/>
      <c r="BM56" s="86"/>
      <c r="BN56" s="86"/>
      <c r="BO56" s="86"/>
      <c r="BP56" s="86"/>
      <c r="BQ56" s="86"/>
      <c r="BR56" s="86"/>
      <c r="BS56" s="86"/>
      <c r="BT56" s="86"/>
      <c r="BU56" s="86"/>
      <c r="BV56" s="86"/>
      <c r="BW56" s="86"/>
      <c r="BX56" s="86"/>
      <c r="BY56" s="86"/>
      <c r="BZ56" s="8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5"/>
      <c r="BM57" s="86"/>
      <c r="BN57" s="86"/>
      <c r="BO57" s="86"/>
      <c r="BP57" s="86"/>
      <c r="BQ57" s="86"/>
      <c r="BR57" s="86"/>
      <c r="BS57" s="86"/>
      <c r="BT57" s="86"/>
      <c r="BU57" s="86"/>
      <c r="BV57" s="86"/>
      <c r="BW57" s="86"/>
      <c r="BX57" s="86"/>
      <c r="BY57" s="86"/>
      <c r="BZ57" s="8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5"/>
      <c r="BM60" s="86"/>
      <c r="BN60" s="86"/>
      <c r="BO60" s="86"/>
      <c r="BP60" s="86"/>
      <c r="BQ60" s="86"/>
      <c r="BR60" s="86"/>
      <c r="BS60" s="86"/>
      <c r="BT60" s="86"/>
      <c r="BU60" s="86"/>
      <c r="BV60" s="86"/>
      <c r="BW60" s="86"/>
      <c r="BX60" s="86"/>
      <c r="BY60" s="86"/>
      <c r="BZ60" s="87"/>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5"/>
      <c r="BM61" s="86"/>
      <c r="BN61" s="86"/>
      <c r="BO61" s="86"/>
      <c r="BP61" s="86"/>
      <c r="BQ61" s="86"/>
      <c r="BR61" s="86"/>
      <c r="BS61" s="86"/>
      <c r="BT61" s="86"/>
      <c r="BU61" s="86"/>
      <c r="BV61" s="86"/>
      <c r="BW61" s="86"/>
      <c r="BX61" s="86"/>
      <c r="BY61" s="86"/>
      <c r="BZ61" s="8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5"/>
      <c r="BM62" s="86"/>
      <c r="BN62" s="86"/>
      <c r="BO62" s="86"/>
      <c r="BP62" s="86"/>
      <c r="BQ62" s="86"/>
      <c r="BR62" s="86"/>
      <c r="BS62" s="86"/>
      <c r="BT62" s="86"/>
      <c r="BU62" s="86"/>
      <c r="BV62" s="86"/>
      <c r="BW62" s="86"/>
      <c r="BX62" s="86"/>
      <c r="BY62" s="86"/>
      <c r="BZ62" s="8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121</v>
      </c>
      <c r="BM66" s="86"/>
      <c r="BN66" s="86"/>
      <c r="BO66" s="86"/>
      <c r="BP66" s="86"/>
      <c r="BQ66" s="86"/>
      <c r="BR66" s="86"/>
      <c r="BS66" s="86"/>
      <c r="BT66" s="86"/>
      <c r="BU66" s="86"/>
      <c r="BV66" s="86"/>
      <c r="BW66" s="86"/>
      <c r="BX66" s="86"/>
      <c r="BY66" s="86"/>
      <c r="BZ66" s="8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6"/>
      <c r="BN67" s="86"/>
      <c r="BO67" s="86"/>
      <c r="BP67" s="86"/>
      <c r="BQ67" s="86"/>
      <c r="BR67" s="86"/>
      <c r="BS67" s="86"/>
      <c r="BT67" s="86"/>
      <c r="BU67" s="86"/>
      <c r="BV67" s="86"/>
      <c r="BW67" s="86"/>
      <c r="BX67" s="86"/>
      <c r="BY67" s="86"/>
      <c r="BZ67" s="8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6"/>
      <c r="BN68" s="86"/>
      <c r="BO68" s="86"/>
      <c r="BP68" s="86"/>
      <c r="BQ68" s="86"/>
      <c r="BR68" s="86"/>
      <c r="BS68" s="86"/>
      <c r="BT68" s="86"/>
      <c r="BU68" s="86"/>
      <c r="BV68" s="86"/>
      <c r="BW68" s="86"/>
      <c r="BX68" s="86"/>
      <c r="BY68" s="86"/>
      <c r="BZ68" s="8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6"/>
      <c r="BN69" s="86"/>
      <c r="BO69" s="86"/>
      <c r="BP69" s="86"/>
      <c r="BQ69" s="86"/>
      <c r="BR69" s="86"/>
      <c r="BS69" s="86"/>
      <c r="BT69" s="86"/>
      <c r="BU69" s="86"/>
      <c r="BV69" s="86"/>
      <c r="BW69" s="86"/>
      <c r="BX69" s="86"/>
      <c r="BY69" s="86"/>
      <c r="BZ69" s="8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6"/>
      <c r="BN70" s="86"/>
      <c r="BO70" s="86"/>
      <c r="BP70" s="86"/>
      <c r="BQ70" s="86"/>
      <c r="BR70" s="86"/>
      <c r="BS70" s="86"/>
      <c r="BT70" s="86"/>
      <c r="BU70" s="86"/>
      <c r="BV70" s="86"/>
      <c r="BW70" s="86"/>
      <c r="BX70" s="86"/>
      <c r="BY70" s="86"/>
      <c r="BZ70" s="8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6"/>
      <c r="BN71" s="86"/>
      <c r="BO71" s="86"/>
      <c r="BP71" s="86"/>
      <c r="BQ71" s="86"/>
      <c r="BR71" s="86"/>
      <c r="BS71" s="86"/>
      <c r="BT71" s="86"/>
      <c r="BU71" s="86"/>
      <c r="BV71" s="86"/>
      <c r="BW71" s="86"/>
      <c r="BX71" s="86"/>
      <c r="BY71" s="86"/>
      <c r="BZ71" s="8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6"/>
      <c r="BN72" s="86"/>
      <c r="BO72" s="86"/>
      <c r="BP72" s="86"/>
      <c r="BQ72" s="86"/>
      <c r="BR72" s="86"/>
      <c r="BS72" s="86"/>
      <c r="BT72" s="86"/>
      <c r="BU72" s="86"/>
      <c r="BV72" s="86"/>
      <c r="BW72" s="86"/>
      <c r="BX72" s="86"/>
      <c r="BY72" s="86"/>
      <c r="BZ72" s="8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6"/>
      <c r="BN73" s="86"/>
      <c r="BO73" s="86"/>
      <c r="BP73" s="86"/>
      <c r="BQ73" s="86"/>
      <c r="BR73" s="86"/>
      <c r="BS73" s="86"/>
      <c r="BT73" s="86"/>
      <c r="BU73" s="86"/>
      <c r="BV73" s="86"/>
      <c r="BW73" s="86"/>
      <c r="BX73" s="86"/>
      <c r="BY73" s="86"/>
      <c r="BZ73" s="8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6"/>
      <c r="BN74" s="86"/>
      <c r="BO74" s="86"/>
      <c r="BP74" s="86"/>
      <c r="BQ74" s="86"/>
      <c r="BR74" s="86"/>
      <c r="BS74" s="86"/>
      <c r="BT74" s="86"/>
      <c r="BU74" s="86"/>
      <c r="BV74" s="86"/>
      <c r="BW74" s="86"/>
      <c r="BX74" s="86"/>
      <c r="BY74" s="86"/>
      <c r="BZ74" s="8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6"/>
      <c r="BN75" s="86"/>
      <c r="BO75" s="86"/>
      <c r="BP75" s="86"/>
      <c r="BQ75" s="86"/>
      <c r="BR75" s="86"/>
      <c r="BS75" s="86"/>
      <c r="BT75" s="86"/>
      <c r="BU75" s="86"/>
      <c r="BV75" s="86"/>
      <c r="BW75" s="86"/>
      <c r="BX75" s="86"/>
      <c r="BY75" s="86"/>
      <c r="BZ75" s="8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6"/>
      <c r="BN76" s="86"/>
      <c r="BO76" s="86"/>
      <c r="BP76" s="86"/>
      <c r="BQ76" s="86"/>
      <c r="BR76" s="86"/>
      <c r="BS76" s="86"/>
      <c r="BT76" s="86"/>
      <c r="BU76" s="86"/>
      <c r="BV76" s="86"/>
      <c r="BW76" s="86"/>
      <c r="BX76" s="86"/>
      <c r="BY76" s="86"/>
      <c r="BZ76" s="8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6"/>
      <c r="BN77" s="86"/>
      <c r="BO77" s="86"/>
      <c r="BP77" s="86"/>
      <c r="BQ77" s="86"/>
      <c r="BR77" s="86"/>
      <c r="BS77" s="86"/>
      <c r="BT77" s="86"/>
      <c r="BU77" s="86"/>
      <c r="BV77" s="86"/>
      <c r="BW77" s="86"/>
      <c r="BX77" s="86"/>
      <c r="BY77" s="86"/>
      <c r="BZ77" s="8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6"/>
      <c r="BN78" s="86"/>
      <c r="BO78" s="86"/>
      <c r="BP78" s="86"/>
      <c r="BQ78" s="86"/>
      <c r="BR78" s="86"/>
      <c r="BS78" s="86"/>
      <c r="BT78" s="86"/>
      <c r="BU78" s="86"/>
      <c r="BV78" s="86"/>
      <c r="BW78" s="86"/>
      <c r="BX78" s="86"/>
      <c r="BY78" s="86"/>
      <c r="BZ78" s="8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5"/>
      <c r="BM79" s="86"/>
      <c r="BN79" s="86"/>
      <c r="BO79" s="86"/>
      <c r="BP79" s="86"/>
      <c r="BQ79" s="86"/>
      <c r="BR79" s="86"/>
      <c r="BS79" s="86"/>
      <c r="BT79" s="86"/>
      <c r="BU79" s="86"/>
      <c r="BV79" s="86"/>
      <c r="BW79" s="86"/>
      <c r="BX79" s="86"/>
      <c r="BY79" s="86"/>
      <c r="BZ79" s="8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5"/>
      <c r="BM80" s="86"/>
      <c r="BN80" s="86"/>
      <c r="BO80" s="86"/>
      <c r="BP80" s="86"/>
      <c r="BQ80" s="86"/>
      <c r="BR80" s="86"/>
      <c r="BS80" s="86"/>
      <c r="BT80" s="86"/>
      <c r="BU80" s="86"/>
      <c r="BV80" s="86"/>
      <c r="BW80" s="86"/>
      <c r="BX80" s="86"/>
      <c r="BY80" s="86"/>
      <c r="BZ80" s="8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R+8EdjK/QKoNhyYRHZ9komEgpvYZC4TJUueRF8IR/PZWdg0ZKNCeEk9+I7qxRCnOTyEEdOxoHjS/qs3SX5XCZw==" saltValue="9bRPPV9dPUV/67ZCw0uW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442089</v>
      </c>
      <c r="D6" s="33">
        <f t="shared" si="3"/>
        <v>47</v>
      </c>
      <c r="E6" s="33">
        <f t="shared" si="3"/>
        <v>18</v>
      </c>
      <c r="F6" s="33">
        <f t="shared" si="3"/>
        <v>0</v>
      </c>
      <c r="G6" s="33">
        <f t="shared" si="3"/>
        <v>0</v>
      </c>
      <c r="H6" s="33" t="str">
        <f t="shared" si="3"/>
        <v>大分県　竹田市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16.22</v>
      </c>
      <c r="Q6" s="34">
        <f t="shared" si="3"/>
        <v>100</v>
      </c>
      <c r="R6" s="34">
        <f t="shared" si="3"/>
        <v>4081</v>
      </c>
      <c r="S6" s="34">
        <f t="shared" si="3"/>
        <v>21386</v>
      </c>
      <c r="T6" s="34">
        <f t="shared" si="3"/>
        <v>477.53</v>
      </c>
      <c r="U6" s="34">
        <f t="shared" si="3"/>
        <v>44.78</v>
      </c>
      <c r="V6" s="34">
        <f t="shared" si="3"/>
        <v>3434</v>
      </c>
      <c r="W6" s="34">
        <f t="shared" si="3"/>
        <v>0.41</v>
      </c>
      <c r="X6" s="34">
        <f t="shared" si="3"/>
        <v>8375.61</v>
      </c>
      <c r="Y6" s="35">
        <f>IF(Y7="",NA(),Y7)</f>
        <v>106.07</v>
      </c>
      <c r="Z6" s="35">
        <f t="shared" ref="Z6:AH6" si="4">IF(Z7="",NA(),Z7)</f>
        <v>107.97</v>
      </c>
      <c r="AA6" s="35">
        <f t="shared" si="4"/>
        <v>107.45</v>
      </c>
      <c r="AB6" s="35">
        <f t="shared" si="4"/>
        <v>106.6</v>
      </c>
      <c r="AC6" s="35">
        <f t="shared" si="4"/>
        <v>106.97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103.09</v>
      </c>
      <c r="BG6" s="35">
        <f t="shared" ref="BG6:BO6" si="7">IF(BG7="",NA(),BG7)</f>
        <v>83.71</v>
      </c>
      <c r="BH6" s="35">
        <f t="shared" si="7"/>
        <v>79.27</v>
      </c>
      <c r="BI6" s="35">
        <f t="shared" si="7"/>
        <v>74.16</v>
      </c>
      <c r="BJ6" s="35">
        <f t="shared" si="7"/>
        <v>72.98</v>
      </c>
      <c r="BK6" s="35">
        <f t="shared" si="7"/>
        <v>392.19</v>
      </c>
      <c r="BL6" s="35">
        <f t="shared" si="7"/>
        <v>413.5</v>
      </c>
      <c r="BM6" s="35">
        <f t="shared" si="7"/>
        <v>407.42</v>
      </c>
      <c r="BN6" s="35">
        <f t="shared" si="7"/>
        <v>386.46</v>
      </c>
      <c r="BO6" s="35">
        <f t="shared" si="7"/>
        <v>270.57</v>
      </c>
      <c r="BP6" s="34" t="str">
        <f>IF(BP7="","",IF(BP7="-","【-】","【"&amp;SUBSTITUTE(TEXT(BP7,"#,##0.00"),"-","△")&amp;"】"))</f>
        <v>【307.23】</v>
      </c>
      <c r="BQ6" s="35">
        <f>IF(BQ7="",NA(),BQ7)</f>
        <v>86.46</v>
      </c>
      <c r="BR6" s="35">
        <f t="shared" ref="BR6:BZ6" si="8">IF(BR7="",NA(),BR7)</f>
        <v>82.04</v>
      </c>
      <c r="BS6" s="35">
        <f t="shared" si="8"/>
        <v>86.75</v>
      </c>
      <c r="BT6" s="35">
        <f t="shared" si="8"/>
        <v>85.62</v>
      </c>
      <c r="BU6" s="35">
        <f t="shared" si="8"/>
        <v>88.99</v>
      </c>
      <c r="BV6" s="35">
        <f t="shared" si="8"/>
        <v>57.03</v>
      </c>
      <c r="BW6" s="35">
        <f t="shared" si="8"/>
        <v>55.84</v>
      </c>
      <c r="BX6" s="35">
        <f t="shared" si="8"/>
        <v>57.08</v>
      </c>
      <c r="BY6" s="35">
        <f t="shared" si="8"/>
        <v>55.85</v>
      </c>
      <c r="BZ6" s="35">
        <f t="shared" si="8"/>
        <v>62.5</v>
      </c>
      <c r="CA6" s="34" t="str">
        <f>IF(CA7="","",IF(CA7="-","【-】","【"&amp;SUBSTITUTE(TEXT(CA7,"#,##0.00"),"-","△")&amp;"】"))</f>
        <v>【59.98】</v>
      </c>
      <c r="CB6" s="35">
        <f>IF(CB7="",NA(),CB7)</f>
        <v>389.52</v>
      </c>
      <c r="CC6" s="35">
        <f t="shared" ref="CC6:CK6" si="9">IF(CC7="",NA(),CC7)</f>
        <v>429.37</v>
      </c>
      <c r="CD6" s="35">
        <f t="shared" si="9"/>
        <v>423.7</v>
      </c>
      <c r="CE6" s="35">
        <f t="shared" si="9"/>
        <v>454.54</v>
      </c>
      <c r="CF6" s="35">
        <f t="shared" si="9"/>
        <v>457.37</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59.64</v>
      </c>
      <c r="CW6" s="34" t="str">
        <f>IF(CW7="","",IF(CW7="-","【-】","【"&amp;SUBSTITUTE(TEXT(CW7,"#,##0.00"),"-","△")&amp;"】"))</f>
        <v>【58.71】</v>
      </c>
      <c r="CX6" s="35">
        <f>IF(CX7="",NA(),CX7)</f>
        <v>98.97</v>
      </c>
      <c r="CY6" s="35">
        <f t="shared" ref="CY6:DG6" si="11">IF(CY7="",NA(),CY7)</f>
        <v>99.58</v>
      </c>
      <c r="CZ6" s="35">
        <f t="shared" si="11"/>
        <v>98.94</v>
      </c>
      <c r="DA6" s="35">
        <f t="shared" si="11"/>
        <v>98.87</v>
      </c>
      <c r="DB6" s="35">
        <f t="shared" si="11"/>
        <v>98.92</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442089</v>
      </c>
      <c r="D7" s="37">
        <v>47</v>
      </c>
      <c r="E7" s="37">
        <v>18</v>
      </c>
      <c r="F7" s="37">
        <v>0</v>
      </c>
      <c r="G7" s="37">
        <v>0</v>
      </c>
      <c r="H7" s="37" t="s">
        <v>99</v>
      </c>
      <c r="I7" s="37" t="s">
        <v>100</v>
      </c>
      <c r="J7" s="37" t="s">
        <v>101</v>
      </c>
      <c r="K7" s="37" t="s">
        <v>102</v>
      </c>
      <c r="L7" s="37" t="s">
        <v>103</v>
      </c>
      <c r="M7" s="37" t="s">
        <v>104</v>
      </c>
      <c r="N7" s="38" t="s">
        <v>105</v>
      </c>
      <c r="O7" s="38" t="s">
        <v>106</v>
      </c>
      <c r="P7" s="38">
        <v>16.22</v>
      </c>
      <c r="Q7" s="38">
        <v>100</v>
      </c>
      <c r="R7" s="38">
        <v>4081</v>
      </c>
      <c r="S7" s="38">
        <v>21386</v>
      </c>
      <c r="T7" s="38">
        <v>477.53</v>
      </c>
      <c r="U7" s="38">
        <v>44.78</v>
      </c>
      <c r="V7" s="38">
        <v>3434</v>
      </c>
      <c r="W7" s="38">
        <v>0.41</v>
      </c>
      <c r="X7" s="38">
        <v>8375.61</v>
      </c>
      <c r="Y7" s="38">
        <v>106.07</v>
      </c>
      <c r="Z7" s="38">
        <v>107.97</v>
      </c>
      <c r="AA7" s="38">
        <v>107.45</v>
      </c>
      <c r="AB7" s="38">
        <v>106.6</v>
      </c>
      <c r="AC7" s="38">
        <v>106.97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103.09</v>
      </c>
      <c r="BG7" s="38">
        <v>83.71</v>
      </c>
      <c r="BH7" s="38">
        <v>79.27</v>
      </c>
      <c r="BI7" s="38">
        <v>74.16</v>
      </c>
      <c r="BJ7" s="38">
        <v>72.98</v>
      </c>
      <c r="BK7" s="38">
        <v>392.19</v>
      </c>
      <c r="BL7" s="38">
        <v>413.5</v>
      </c>
      <c r="BM7" s="38">
        <v>407.42</v>
      </c>
      <c r="BN7" s="38">
        <v>386.46</v>
      </c>
      <c r="BO7" s="38">
        <v>270.57</v>
      </c>
      <c r="BP7" s="38">
        <v>307.23</v>
      </c>
      <c r="BQ7" s="38">
        <v>86.46</v>
      </c>
      <c r="BR7" s="38">
        <v>82.04</v>
      </c>
      <c r="BS7" s="38">
        <v>86.75</v>
      </c>
      <c r="BT7" s="38">
        <v>85.62</v>
      </c>
      <c r="BU7" s="38">
        <v>88.99</v>
      </c>
      <c r="BV7" s="38">
        <v>57.03</v>
      </c>
      <c r="BW7" s="38">
        <v>55.84</v>
      </c>
      <c r="BX7" s="38">
        <v>57.08</v>
      </c>
      <c r="BY7" s="38">
        <v>55.85</v>
      </c>
      <c r="BZ7" s="38">
        <v>62.5</v>
      </c>
      <c r="CA7" s="38">
        <v>59.98</v>
      </c>
      <c r="CB7" s="38">
        <v>389.52</v>
      </c>
      <c r="CC7" s="38">
        <v>429.37</v>
      </c>
      <c r="CD7" s="38">
        <v>423.7</v>
      </c>
      <c r="CE7" s="38">
        <v>454.54</v>
      </c>
      <c r="CF7" s="38">
        <v>457.37</v>
      </c>
      <c r="CG7" s="38">
        <v>283.73</v>
      </c>
      <c r="CH7" s="38">
        <v>287.57</v>
      </c>
      <c r="CI7" s="38">
        <v>286.86</v>
      </c>
      <c r="CJ7" s="38">
        <v>287.91000000000003</v>
      </c>
      <c r="CK7" s="38">
        <v>269.33</v>
      </c>
      <c r="CL7" s="38">
        <v>272.98</v>
      </c>
      <c r="CM7" s="38">
        <v>100</v>
      </c>
      <c r="CN7" s="38">
        <v>100</v>
      </c>
      <c r="CO7" s="38">
        <v>100</v>
      </c>
      <c r="CP7" s="38">
        <v>100</v>
      </c>
      <c r="CQ7" s="38">
        <v>100</v>
      </c>
      <c r="CR7" s="38">
        <v>58.25</v>
      </c>
      <c r="CS7" s="38">
        <v>61.55</v>
      </c>
      <c r="CT7" s="38">
        <v>57.22</v>
      </c>
      <c r="CU7" s="38">
        <v>54.93</v>
      </c>
      <c r="CV7" s="38">
        <v>59.64</v>
      </c>
      <c r="CW7" s="38">
        <v>58.71</v>
      </c>
      <c r="CX7" s="38">
        <v>98.97</v>
      </c>
      <c r="CY7" s="38">
        <v>99.58</v>
      </c>
      <c r="CZ7" s="38">
        <v>98.94</v>
      </c>
      <c r="DA7" s="38">
        <v>98.87</v>
      </c>
      <c r="DB7" s="38">
        <v>98.92</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dcterms:created xsi:type="dcterms:W3CDTF">2020-12-04T03:19:14Z</dcterms:created>
  <dcterms:modified xsi:type="dcterms:W3CDTF">2021-01-18T09:31:38Z</dcterms:modified>
  <cp:category/>
</cp:coreProperties>
</file>