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86.0.207\share\上下水道管理課\★下水道事業\★下水道事業関係\★経営指標・経営比較分析表\R2(R１年度分析）\"/>
    </mc:Choice>
  </mc:AlternateContent>
  <workbookProtection workbookAlgorithmName="SHA-512" workbookHashValue="mzINDMe3F54JY9YeQIRp6FemtxB+oA805JIdg0J9KOQWViqXOb0IEB/V8bklYYLnV21fbCpn4rRVQbhPnr4DYw==" workbookSaltValue="ouOh7FpDqJmtkbWvhgdaVA==" workbookSpinCount="100000" lockStructure="1"/>
  <bookViews>
    <workbookView xWindow="0" yWindow="0" windowWidth="19200" windowHeight="1164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D8" i="4"/>
  <c r="I8" i="4"/>
  <c r="B8" i="4"/>
</calcChain>
</file>

<file path=xl/sharedStrings.xml><?xml version="1.0" encoding="utf-8"?>
<sst xmlns="http://schemas.openxmlformats.org/spreadsheetml/2006/main" count="247" uniqueCount="120">
  <si>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</si>
  <si>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</si>
  <si>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</si>
  <si>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</si>
  <si>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</si>
  <si>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</si>
  <si>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</si>
  <si>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</si>
  <si>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</si>
  <si>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</si>
  <si>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</si>
  <si>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</si>
  <si>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</si>
  <si>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</si>
  <si>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</si>
  <si>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</si>
  <si>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</si>
  <si>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</si>
  <si>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</si>
  <si>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</si>
  <si>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</si>
  <si>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</si>
  <si>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</si>
  <si>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</si>
  <si>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</si>
  <si>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</si>
  <si>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</si>
  <si>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</si>
  <si>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</si>
  <si>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</si>
  <si>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</si>
  <si>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</si>
  <si>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</si>
  <si>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</si>
  <si>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</si>
  <si>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</si>
  <si>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</si>
  <si>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</si>
  <si>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</si>
  <si>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</si>
  <si>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</si>
  <si>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</si>
  <si>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</si>
  <si>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</si>
  <si>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</si>
  <si>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</si>
  <si>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</si>
  <si>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</si>
  <si>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</si>
  <si>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</si>
  <si>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</si>
  <si>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</si>
  <si>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</si>
  <si>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</si>
  <si>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</si>
  <si>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</si>
  <si>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</si>
  <si>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</si>
  <si>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</si>
  <si>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</si>
  <si>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</si>
  <si>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</si>
  <si>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</si>
  <si>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</si>
  <si>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</si>
  <si>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</si>
  <si>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</si>
  <si>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</si>
  <si>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</si>
  <si>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</si>
  <si>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</si>
  <si>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</si>
  <si>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</si>
  <si>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</si>
  <si>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</si>
  <si>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</si>
  <si>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</si>
  <si>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</si>
  <si>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</si>
  <si>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</si>
  <si>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</si>
  <si>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</si>
  <si>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</si>
  <si>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</si>
  <si>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</si>
  <si>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</si>
  <si>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</si>
  <si>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</si>
  <si>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</si>
  <si>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</si>
  <si>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</si>
  <si>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</si>
  <si>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</si>
  <si>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</si>
  <si>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</si>
  <si>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</si>
  <si>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</si>
  <si>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</si>
  <si>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臼杵市</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</si>
  <si>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</si>
  <si>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</si>
  <si>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</si>
  <si>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</si>
  <si>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</si>
  <si>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</si>
  <si>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</si>
  <si>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</si>
  <si>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</si>
  <si>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</si>
  <si>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</si>
  <si>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</si>
  <si>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</si>
  <si>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</si>
  <si>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</si>
  <si>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</si>
  <si>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</si>
  <si>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</si>
  <si>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①収益的収支比率・・・使用料収入や一般会計からの繰入金等の総収益で、総費用に地方債償還金を加えた費用をどの程度賄えているかを表す指標です。平成26年以降100％以上となっております。
④企業債残高対事業規模比率・・・使用料収入に対する企業債残高の割合であり、企業債残高の規模を表す指標です。企業債残高と一般会計負担分が同額のため0となっています。
⑤経費回収率・・・使用料で回収すべき経費を、どの程度使用料で賄えているかを表した指標です。類似団体平均値を常に上回ってはいるものの、水洗化率100％であるにも関わらず、料金収入のみでは経費をすべては賄えていない状況です。
⑥汚水処理原価・・・有収水量1㎥あたりの汚水処理に要した費用であり、汚水資本費・汚水維持管理費の両方を含めた汚水処理に係るコストを表した指標です。類似団体平均値を常に下回っています。今後も維持管理費の削減に努めることが必要です。
⑦施設利用率・・・施設・設備が1日に対応可能な処理能力に対する、1日平均処理水量の割合であり、施設の利用状況や適正規模を判断する指標です。類似団体平均値を常に下回っている状況です。人口減少に伴う処理水量の減少により、施設利用率は微減傾向で推移しています。
⑧水洗化率・・・現在処理区域内人口のうち、実際に水洗便所を設置して汚水処理している人口の割合を表した指標です。水洗化率は100％を維持しています。</t>
    <rPh sb="69" eb="71">
      <t>ヘイセイ</t>
    </rPh>
    <rPh sb="73" eb="74">
      <t>ネン</t>
    </rPh>
    <rPh sb="74" eb="76">
      <t>イコウ</t>
    </rPh>
    <rPh sb="80" eb="82">
      <t>イジョウ</t>
    </rPh>
    <rPh sb="146" eb="148">
      <t>キギョウ</t>
    </rPh>
    <rPh sb="148" eb="149">
      <t>サイ</t>
    </rPh>
    <rPh sb="149" eb="151">
      <t>ザンダカ</t>
    </rPh>
    <rPh sb="152" eb="154">
      <t>イッパン</t>
    </rPh>
    <rPh sb="154" eb="156">
      <t>カイケイ</t>
    </rPh>
    <rPh sb="156" eb="159">
      <t>フタンブン</t>
    </rPh>
    <rPh sb="160" eb="162">
      <t>ドウガク</t>
    </rPh>
    <rPh sb="260" eb="262">
      <t>リョウキン</t>
    </rPh>
    <rPh sb="262" eb="264">
      <t>シュウニュウ</t>
    </rPh>
    <rPh sb="268" eb="270">
      <t>ケイヒ</t>
    </rPh>
    <rPh sb="275" eb="276">
      <t>マカナ</t>
    </rPh>
    <rPh sb="281" eb="283">
      <t>ジョウキョウ</t>
    </rPh>
    <rPh sb="361" eb="363">
      <t>ルイジ</t>
    </rPh>
    <rPh sb="363" eb="365">
      <t>ダンタイ</t>
    </rPh>
    <rPh sb="365" eb="368">
      <t>ヘイキンチ</t>
    </rPh>
    <rPh sb="369" eb="370">
      <t>ツネ</t>
    </rPh>
    <rPh sb="371" eb="373">
      <t>シタマワ</t>
    </rPh>
    <rPh sb="379" eb="381">
      <t>コンゴ</t>
    </rPh>
    <rPh sb="460" eb="461">
      <t>セイ</t>
    </rPh>
    <rPh sb="473" eb="475">
      <t>ルイジ</t>
    </rPh>
    <rPh sb="475" eb="477">
      <t>ダンタイ</t>
    </rPh>
    <rPh sb="477" eb="480">
      <t>ヘイキンチ</t>
    </rPh>
    <rPh sb="481" eb="482">
      <t>ツネ</t>
    </rPh>
    <rPh sb="483" eb="485">
      <t>シタマワ</t>
    </rPh>
    <rPh sb="489" eb="491">
      <t>ジョウキョウ</t>
    </rPh>
    <rPh sb="494" eb="496">
      <t>ジンコウ</t>
    </rPh>
    <rPh sb="496" eb="498">
      <t>ゲンショウ</t>
    </rPh>
    <rPh sb="499" eb="500">
      <t>トモナ</t>
    </rPh>
    <rPh sb="501" eb="503">
      <t>ショリ</t>
    </rPh>
    <rPh sb="503" eb="504">
      <t>スイ</t>
    </rPh>
    <rPh sb="504" eb="505">
      <t>リョウ</t>
    </rPh>
    <rPh sb="506" eb="508">
      <t>ゲンショウ</t>
    </rPh>
    <rPh sb="512" eb="514">
      <t>シセツ</t>
    </rPh>
    <rPh sb="514" eb="517">
      <t>リヨウリツ</t>
    </rPh>
    <rPh sb="518" eb="520">
      <t>ビゲン</t>
    </rPh>
    <rPh sb="520" eb="522">
      <t>ケイコウ</t>
    </rPh>
    <rPh sb="523" eb="525">
      <t>スイイ</t>
    </rPh>
    <rPh sb="588" eb="591">
      <t>スイセンカ</t>
    </rPh>
    <rPh sb="591" eb="592">
      <t>リツ</t>
    </rPh>
    <phoneticPr fontId="4"/>
  </si>
  <si>
    <t>本事業は、平成16年度に着手し平成22年度末をもって完了しています。現在、早期に設置した浄化槽は設置後10年以上経過している状況です。合併処理浄化槽の耐用年数は30～40年程度であることから、今後は、将来的な修繕・設置換え等について検討していく必要があります。</t>
    <rPh sb="111" eb="112">
      <t>トウ</t>
    </rPh>
    <phoneticPr fontId="4"/>
  </si>
  <si>
    <t>平成27年度には下水道事業の地方公営企業法適用に向けて基本計画を策定しました。検討により得られる結果を活かし、また適正な維持管理を行うことにより維持管理費の抑制を図り、修繕・設置換えを見据えた長期的な経営の健全化を目指し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</si>
</sst>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E0D-4DEA-96C2-65E4CB0555D6}"/>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E0D-4DEA-96C2-65E4CB0555D6}"/>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48.13</c:v>
                </c:pt>
                <c:pt idx="1">
                  <c:v>49.73</c:v>
                </c:pt>
                <c:pt idx="2">
                  <c:v>48.66</c:v>
                </c:pt>
                <c:pt idx="3">
                  <c:v>48.63</c:v>
                </c:pt>
                <c:pt idx="4">
                  <c:v>48.62</c:v>
                </c:pt>
              </c:numCache>
            </c:numRef>
          </c:val>
          <c:extLst>
            <c:ext xmlns:c16="http://schemas.microsoft.com/office/drawing/2014/chart" uri="{C3380CC4-5D6E-409C-BE32-E72D297353CC}">
              <c16:uniqueId val="{00000000-BE84-4E19-8C50-38136B73088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57.22</c:v>
                </c:pt>
                <c:pt idx="3">
                  <c:v>54.93</c:v>
                </c:pt>
                <c:pt idx="4">
                  <c:v>59.64</c:v>
                </c:pt>
              </c:numCache>
            </c:numRef>
          </c:val>
          <c:smooth val="0"/>
          <c:extLst>
            <c:ext xmlns:c16="http://schemas.microsoft.com/office/drawing/2014/chart" uri="{C3380CC4-5D6E-409C-BE32-E72D297353CC}">
              <c16:uniqueId val="{00000001-BE84-4E19-8C50-38136B73088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FA9-47DF-9E81-A5D4E827178A}"/>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67.290000000000006</c:v>
                </c:pt>
                <c:pt idx="3">
                  <c:v>65.569999999999993</c:v>
                </c:pt>
                <c:pt idx="4">
                  <c:v>90.63</c:v>
                </c:pt>
              </c:numCache>
            </c:numRef>
          </c:val>
          <c:smooth val="0"/>
          <c:extLst>
            <c:ext xmlns:c16="http://schemas.microsoft.com/office/drawing/2014/chart" uri="{C3380CC4-5D6E-409C-BE32-E72D297353CC}">
              <c16:uniqueId val="{00000001-1FA9-47DF-9E81-A5D4E827178A}"/>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106.63</c:v>
                </c:pt>
                <c:pt idx="1">
                  <c:v>106.66</c:v>
                </c:pt>
                <c:pt idx="2">
                  <c:v>105.66</c:v>
                </c:pt>
                <c:pt idx="3">
                  <c:v>104.05</c:v>
                </c:pt>
                <c:pt idx="4">
                  <c:v>105.11</c:v>
                </c:pt>
              </c:numCache>
            </c:numRef>
          </c:val>
          <c:extLst>
            <c:ext xmlns:c16="http://schemas.microsoft.com/office/drawing/2014/chart" uri="{C3380CC4-5D6E-409C-BE32-E72D297353CC}">
              <c16:uniqueId val="{00000000-A2C9-4C7B-96FF-2B567C29294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C9-4C7B-96FF-2B567C29294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36C-4B6B-BB4F-9B6DA656876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6C-4B6B-BB4F-9B6DA656876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CC6-47FD-AFC4-8374ED1BDB7D}"/>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CC6-47FD-AFC4-8374ED1BDB7D}"/>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6A4-4CB5-9CE7-C8B337059BA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A4-4CB5-9CE7-C8B337059BA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F73-4D16-ABFA-780D3807229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73-4D16-ABFA-780D3807229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741-462D-9799-69B2B90743A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407.42</c:v>
                </c:pt>
                <c:pt idx="3">
                  <c:v>386.46</c:v>
                </c:pt>
                <c:pt idx="4">
                  <c:v>270.57</c:v>
                </c:pt>
              </c:numCache>
            </c:numRef>
          </c:val>
          <c:smooth val="0"/>
          <c:extLst>
            <c:ext xmlns:c16="http://schemas.microsoft.com/office/drawing/2014/chart" uri="{C3380CC4-5D6E-409C-BE32-E72D297353CC}">
              <c16:uniqueId val="{00000001-5741-462D-9799-69B2B90743A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88.33</c:v>
                </c:pt>
                <c:pt idx="1">
                  <c:v>86.51</c:v>
                </c:pt>
                <c:pt idx="2">
                  <c:v>81.599999999999994</c:v>
                </c:pt>
                <c:pt idx="3">
                  <c:v>84.64</c:v>
                </c:pt>
                <c:pt idx="4">
                  <c:v>84.33</c:v>
                </c:pt>
              </c:numCache>
            </c:numRef>
          </c:val>
          <c:extLst>
            <c:ext xmlns:c16="http://schemas.microsoft.com/office/drawing/2014/chart" uri="{C3380CC4-5D6E-409C-BE32-E72D297353CC}">
              <c16:uniqueId val="{00000000-AC35-4F52-A272-4D88BD59482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57.08</c:v>
                </c:pt>
                <c:pt idx="3">
                  <c:v>55.85</c:v>
                </c:pt>
                <c:pt idx="4">
                  <c:v>62.5</c:v>
                </c:pt>
              </c:numCache>
            </c:numRef>
          </c:val>
          <c:smooth val="0"/>
          <c:extLst>
            <c:ext xmlns:c16="http://schemas.microsoft.com/office/drawing/2014/chart" uri="{C3380CC4-5D6E-409C-BE32-E72D297353CC}">
              <c16:uniqueId val="{00000001-AC35-4F52-A272-4D88BD59482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198.31</c:v>
                </c:pt>
                <c:pt idx="1">
                  <c:v>201.24</c:v>
                </c:pt>
                <c:pt idx="2">
                  <c:v>213.84</c:v>
                </c:pt>
                <c:pt idx="3">
                  <c:v>206.11</c:v>
                </c:pt>
                <c:pt idx="4">
                  <c:v>209.37</c:v>
                </c:pt>
              </c:numCache>
            </c:numRef>
          </c:val>
          <c:extLst>
            <c:ext xmlns:c16="http://schemas.microsoft.com/office/drawing/2014/chart" uri="{C3380CC4-5D6E-409C-BE32-E72D297353CC}">
              <c16:uniqueId val="{00000000-4628-47AE-908B-551BE559340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286.86</c:v>
                </c:pt>
                <c:pt idx="3">
                  <c:v>287.91000000000003</c:v>
                </c:pt>
                <c:pt idx="4">
                  <c:v>269.33</c:v>
                </c:pt>
              </c:numCache>
            </c:numRef>
          </c:val>
          <c:smooth val="0"/>
          <c:extLst>
            <c:ext xmlns:c16="http://schemas.microsoft.com/office/drawing/2014/chart" uri="{C3380CC4-5D6E-409C-BE32-E72D297353CC}">
              <c16:uniqueId val="{00000001-4628-47AE-908B-551BE559340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46" zoomScaleNormal="100" workbookViewId="0">
      <selection activeCell="BJ87" sqref="BJ8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大分県　臼杵市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38231</v>
      </c>
      <c r="AM8" s="51"/>
      <c r="AN8" s="51"/>
      <c r="AO8" s="51"/>
      <c r="AP8" s="51"/>
      <c r="AQ8" s="51"/>
      <c r="AR8" s="51"/>
      <c r="AS8" s="51"/>
      <c r="AT8" s="46">
        <f>データ!T6</f>
        <v>291.2</v>
      </c>
      <c r="AU8" s="46"/>
      <c r="AV8" s="46"/>
      <c r="AW8" s="46"/>
      <c r="AX8" s="46"/>
      <c r="AY8" s="46"/>
      <c r="AZ8" s="46"/>
      <c r="BA8" s="46"/>
      <c r="BB8" s="46">
        <f>データ!U6</f>
        <v>131.29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1.2</v>
      </c>
      <c r="Q10" s="46"/>
      <c r="R10" s="46"/>
      <c r="S10" s="46"/>
      <c r="T10" s="46"/>
      <c r="U10" s="46"/>
      <c r="V10" s="46"/>
      <c r="W10" s="46">
        <f>データ!Q6</f>
        <v>100</v>
      </c>
      <c r="X10" s="46"/>
      <c r="Y10" s="46"/>
      <c r="Z10" s="46"/>
      <c r="AA10" s="46"/>
      <c r="AB10" s="46"/>
      <c r="AC10" s="46"/>
      <c r="AD10" s="51">
        <f>データ!R6</f>
        <v>3410</v>
      </c>
      <c r="AE10" s="51"/>
      <c r="AF10" s="51"/>
      <c r="AG10" s="51"/>
      <c r="AH10" s="51"/>
      <c r="AI10" s="51"/>
      <c r="AJ10" s="51"/>
      <c r="AK10" s="2"/>
      <c r="AL10" s="51">
        <f>データ!V6</f>
        <v>457</v>
      </c>
      <c r="AM10" s="51"/>
      <c r="AN10" s="51"/>
      <c r="AO10" s="51"/>
      <c r="AP10" s="51"/>
      <c r="AQ10" s="51"/>
      <c r="AR10" s="51"/>
      <c r="AS10" s="51"/>
      <c r="AT10" s="46">
        <f>データ!W6</f>
        <v>137.76</v>
      </c>
      <c r="AU10" s="46"/>
      <c r="AV10" s="46"/>
      <c r="AW10" s="46"/>
      <c r="AX10" s="46"/>
      <c r="AY10" s="46"/>
      <c r="AZ10" s="46"/>
      <c r="BA10" s="46"/>
      <c r="BB10" s="46">
        <f>データ!X6</f>
        <v>3.32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117</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【307.23】</v>
      </c>
      <c r="I86" s="26" t="str">
        <f>データ!CA6</f>
        <v>【59.98】</v>
      </c>
      <c r="J86" s="26" t="str">
        <f>データ!CL6</f>
        <v>【272.98】</v>
      </c>
      <c r="K86" s="26" t="str">
        <f>データ!CW6</f>
        <v>【58.71】</v>
      </c>
      <c r="L86" s="26" t="str">
        <f>データ!DH6</f>
        <v>【79.51】</v>
      </c>
      <c r="M86" s="26" t="s">
        <v>44</v>
      </c>
      <c r="N86" s="26" t="s">
        <v>44</v>
      </c>
      <c r="O86" s="26" t="str">
        <f>データ!EO6</f>
        <v>【-】</v>
      </c>
    </row>
  </sheetData>
  <sheetProtection algorithmName="SHA-512" hashValue="1o+bxuk2mweg2Y6G2nz+ZMVOIljGr7reZVHCI1Hh8PQTCv0e46mhmO24uabx5jtrBuBzbHFZvoIiApKj6Vreew==" saltValue="HCFuv18uykFQOktCe3vDH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442062</v>
      </c>
      <c r="D6" s="33">
        <f t="shared" si="3"/>
        <v>47</v>
      </c>
      <c r="E6" s="33">
        <f t="shared" si="3"/>
        <v>18</v>
      </c>
      <c r="F6" s="33">
        <f t="shared" si="3"/>
        <v>0</v>
      </c>
      <c r="G6" s="33">
        <f t="shared" si="3"/>
        <v>0</v>
      </c>
      <c r="H6" s="33" t="str">
        <f t="shared" si="3"/>
        <v>大分県　臼杵市</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1.2</v>
      </c>
      <c r="Q6" s="34">
        <f t="shared" si="3"/>
        <v>100</v>
      </c>
      <c r="R6" s="34">
        <f t="shared" si="3"/>
        <v>3410</v>
      </c>
      <c r="S6" s="34">
        <f t="shared" si="3"/>
        <v>38231</v>
      </c>
      <c r="T6" s="34">
        <f t="shared" si="3"/>
        <v>291.2</v>
      </c>
      <c r="U6" s="34">
        <f t="shared" si="3"/>
        <v>131.29</v>
      </c>
      <c r="V6" s="34">
        <f t="shared" si="3"/>
        <v>457</v>
      </c>
      <c r="W6" s="34">
        <f t="shared" si="3"/>
        <v>137.76</v>
      </c>
      <c r="X6" s="34">
        <f t="shared" si="3"/>
        <v>3.32</v>
      </c>
      <c r="Y6" s="35">
        <f>IF(Y7="",NA(),Y7)</f>
        <v>106.63</v>
      </c>
      <c r="Z6" s="35">
        <f t="shared" ref="Z6:AH6" si="4">IF(Z7="",NA(),Z7)</f>
        <v>106.66</v>
      </c>
      <c r="AA6" s="35">
        <f t="shared" si="4"/>
        <v>105.66</v>
      </c>
      <c r="AB6" s="35">
        <f t="shared" si="4"/>
        <v>104.05</v>
      </c>
      <c r="AC6" s="35">
        <f t="shared" si="4"/>
        <v>105.11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392.19</v>
      </c>
      <c r="BL6" s="35">
        <f t="shared" si="7"/>
        <v>413.5</v>
      </c>
      <c r="BM6" s="35">
        <f t="shared" si="7"/>
        <v>407.42</v>
      </c>
      <c r="BN6" s="35">
        <f t="shared" si="7"/>
        <v>386.46</v>
      </c>
      <c r="BO6" s="35">
        <f t="shared" si="7"/>
        <v>270.57</v>
      </c>
      <c r="BP6" s="34" t="str">
        <f>IF(BP7="","",IF(BP7="-","【-】","【"&amp;SUBSTITUTE(TEXT(BP7,"#,##0.00"),"-","△")&amp;"】"))</f>
        <v>【307.23】</v>
      </c>
      <c r="BQ6" s="35">
        <f>IF(BQ7="",NA(),BQ7)</f>
        <v>88.33</v>
      </c>
      <c r="BR6" s="35">
        <f t="shared" ref="BR6:BZ6" si="8">IF(BR7="",NA(),BR7)</f>
        <v>86.51</v>
      </c>
      <c r="BS6" s="35">
        <f t="shared" si="8"/>
        <v>81.599999999999994</v>
      </c>
      <c r="BT6" s="35">
        <f t="shared" si="8"/>
        <v>84.64</v>
      </c>
      <c r="BU6" s="35">
        <f t="shared" si="8"/>
        <v>84.33</v>
      </c>
      <c r="BV6" s="35">
        <f t="shared" si="8"/>
        <v>57.03</v>
      </c>
      <c r="BW6" s="35">
        <f t="shared" si="8"/>
        <v>55.84</v>
      </c>
      <c r="BX6" s="35">
        <f t="shared" si="8"/>
        <v>57.08</v>
      </c>
      <c r="BY6" s="35">
        <f t="shared" si="8"/>
        <v>55.85</v>
      </c>
      <c r="BZ6" s="35">
        <f t="shared" si="8"/>
        <v>62.5</v>
      </c>
      <c r="CA6" s="34" t="str">
        <f>IF(CA7="","",IF(CA7="-","【-】","【"&amp;SUBSTITUTE(TEXT(CA7,"#,##0.00"),"-","△")&amp;"】"))</f>
        <v>【59.98】</v>
      </c>
      <c r="CB6" s="35">
        <f>IF(CB7="",NA(),CB7)</f>
        <v>198.31</v>
      </c>
      <c r="CC6" s="35">
        <f t="shared" ref="CC6:CK6" si="9">IF(CC7="",NA(),CC7)</f>
        <v>201.24</v>
      </c>
      <c r="CD6" s="35">
        <f t="shared" si="9"/>
        <v>213.84</v>
      </c>
      <c r="CE6" s="35">
        <f t="shared" si="9"/>
        <v>206.11</v>
      </c>
      <c r="CF6" s="35">
        <f t="shared" si="9"/>
        <v>209.37</v>
      </c>
      <c r="CG6" s="35">
        <f t="shared" si="9"/>
        <v>283.73</v>
      </c>
      <c r="CH6" s="35">
        <f t="shared" si="9"/>
        <v>287.57</v>
      </c>
      <c r="CI6" s="35">
        <f t="shared" si="9"/>
        <v>286.86</v>
      </c>
      <c r="CJ6" s="35">
        <f t="shared" si="9"/>
        <v>287.91000000000003</v>
      </c>
      <c r="CK6" s="35">
        <f t="shared" si="9"/>
        <v>269.33</v>
      </c>
      <c r="CL6" s="34" t="str">
        <f>IF(CL7="","",IF(CL7="-","【-】","【"&amp;SUBSTITUTE(TEXT(CL7,"#,##0.00"),"-","△")&amp;"】"))</f>
        <v>【272.98】</v>
      </c>
      <c r="CM6" s="35">
        <f>IF(CM7="",NA(),CM7)</f>
        <v>48.13</v>
      </c>
      <c r="CN6" s="35">
        <f t="shared" ref="CN6:CV6" si="10">IF(CN7="",NA(),CN7)</f>
        <v>49.73</v>
      </c>
      <c r="CO6" s="35">
        <f t="shared" si="10"/>
        <v>48.66</v>
      </c>
      <c r="CP6" s="35">
        <f t="shared" si="10"/>
        <v>48.63</v>
      </c>
      <c r="CQ6" s="35">
        <f t="shared" si="10"/>
        <v>48.62</v>
      </c>
      <c r="CR6" s="35">
        <f t="shared" si="10"/>
        <v>58.25</v>
      </c>
      <c r="CS6" s="35">
        <f t="shared" si="10"/>
        <v>61.55</v>
      </c>
      <c r="CT6" s="35">
        <f t="shared" si="10"/>
        <v>57.22</v>
      </c>
      <c r="CU6" s="35">
        <f t="shared" si="10"/>
        <v>54.93</v>
      </c>
      <c r="CV6" s="35">
        <f t="shared" si="10"/>
        <v>59.64</v>
      </c>
      <c r="CW6" s="34" t="str">
        <f>IF(CW7="","",IF(CW7="-","【-】","【"&amp;SUBSTITUTE(TEXT(CW7,"#,##0.00"),"-","△")&amp;"】"))</f>
        <v>【58.71】</v>
      </c>
      <c r="CX6" s="35">
        <f>IF(CX7="",NA(),CX7)</f>
        <v>100</v>
      </c>
      <c r="CY6" s="35">
        <f t="shared" ref="CY6:DG6" si="11">IF(CY7="",NA(),CY7)</f>
        <v>100</v>
      </c>
      <c r="CZ6" s="35">
        <f t="shared" si="11"/>
        <v>100</v>
      </c>
      <c r="DA6" s="35">
        <f t="shared" si="11"/>
        <v>100</v>
      </c>
      <c r="DB6" s="35">
        <f t="shared" si="11"/>
        <v>100</v>
      </c>
      <c r="DC6" s="35">
        <f t="shared" si="11"/>
        <v>68.150000000000006</v>
      </c>
      <c r="DD6" s="35">
        <f t="shared" si="11"/>
        <v>67.489999999999995</v>
      </c>
      <c r="DE6" s="35">
        <f t="shared" si="11"/>
        <v>67.290000000000006</v>
      </c>
      <c r="DF6" s="35">
        <f t="shared" si="11"/>
        <v>65.569999999999993</v>
      </c>
      <c r="DG6" s="35">
        <f t="shared" si="11"/>
        <v>90.63</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442062</v>
      </c>
      <c r="D7" s="37">
        <v>47</v>
      </c>
      <c r="E7" s="37">
        <v>18</v>
      </c>
      <c r="F7" s="37">
        <v>0</v>
      </c>
      <c r="G7" s="37">
        <v>0</v>
      </c>
      <c r="H7" s="37" t="s">
        <v>98</v>
      </c>
      <c r="I7" s="37" t="s">
        <v>99</v>
      </c>
      <c r="J7" s="37" t="s">
        <v>100</v>
      </c>
      <c r="K7" s="37" t="s">
        <v>101</v>
      </c>
      <c r="L7" s="37" t="s">
        <v>102</v>
      </c>
      <c r="M7" s="37" t="s">
        <v>103</v>
      </c>
      <c r="N7" s="38" t="s">
        <v>104</v>
      </c>
      <c r="O7" s="38" t="s">
        <v>105</v>
      </c>
      <c r="P7" s="38">
        <v>1.2</v>
      </c>
      <c r="Q7" s="38">
        <v>100</v>
      </c>
      <c r="R7" s="38">
        <v>3410</v>
      </c>
      <c r="S7" s="38">
        <v>38231</v>
      </c>
      <c r="T7" s="38">
        <v>291.2</v>
      </c>
      <c r="U7" s="38">
        <v>131.29</v>
      </c>
      <c r="V7" s="38">
        <v>457</v>
      </c>
      <c r="W7" s="38">
        <v>137.76</v>
      </c>
      <c r="X7" s="38">
        <v>3.32</v>
      </c>
      <c r="Y7" s="38">
        <v>106.63</v>
      </c>
      <c r="Z7" s="38">
        <v>106.66</v>
      </c>
      <c r="AA7" s="38">
        <v>105.66</v>
      </c>
      <c r="AB7" s="38">
        <v>104.05</v>
      </c>
      <c r="AC7" s="38">
        <v>105.11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392.19</v>
      </c>
      <c r="BL7" s="38">
        <v>413.5</v>
      </c>
      <c r="BM7" s="38">
        <v>407.42</v>
      </c>
      <c r="BN7" s="38">
        <v>386.46</v>
      </c>
      <c r="BO7" s="38">
        <v>270.57</v>
      </c>
      <c r="BP7" s="38">
        <v>307.23</v>
      </c>
      <c r="BQ7" s="38">
        <v>88.33</v>
      </c>
      <c r="BR7" s="38">
        <v>86.51</v>
      </c>
      <c r="BS7" s="38">
        <v>81.599999999999994</v>
      </c>
      <c r="BT7" s="38">
        <v>84.64</v>
      </c>
      <c r="BU7" s="38">
        <v>84.33</v>
      </c>
      <c r="BV7" s="38">
        <v>57.03</v>
      </c>
      <c r="BW7" s="38">
        <v>55.84</v>
      </c>
      <c r="BX7" s="38">
        <v>57.08</v>
      </c>
      <c r="BY7" s="38">
        <v>55.85</v>
      </c>
      <c r="BZ7" s="38">
        <v>62.5</v>
      </c>
      <c r="CA7" s="38">
        <v>59.98</v>
      </c>
      <c r="CB7" s="38">
        <v>198.31</v>
      </c>
      <c r="CC7" s="38">
        <v>201.24</v>
      </c>
      <c r="CD7" s="38">
        <v>213.84</v>
      </c>
      <c r="CE7" s="38">
        <v>206.11</v>
      </c>
      <c r="CF7" s="38">
        <v>209.37</v>
      </c>
      <c r="CG7" s="38">
        <v>283.73</v>
      </c>
      <c r="CH7" s="38">
        <v>287.57</v>
      </c>
      <c r="CI7" s="38">
        <v>286.86</v>
      </c>
      <c r="CJ7" s="38">
        <v>287.91000000000003</v>
      </c>
      <c r="CK7" s="38">
        <v>269.33</v>
      </c>
      <c r="CL7" s="38">
        <v>272.98</v>
      </c>
      <c r="CM7" s="38">
        <v>48.13</v>
      </c>
      <c r="CN7" s="38">
        <v>49.73</v>
      </c>
      <c r="CO7" s="38">
        <v>48.66</v>
      </c>
      <c r="CP7" s="38">
        <v>48.63</v>
      </c>
      <c r="CQ7" s="38">
        <v>48.62</v>
      </c>
      <c r="CR7" s="38">
        <v>58.25</v>
      </c>
      <c r="CS7" s="38">
        <v>61.55</v>
      </c>
      <c r="CT7" s="38">
        <v>57.22</v>
      </c>
      <c r="CU7" s="38">
        <v>54.93</v>
      </c>
      <c r="CV7" s="38">
        <v>59.64</v>
      </c>
      <c r="CW7" s="38">
        <v>58.71</v>
      </c>
      <c r="CX7" s="38">
        <v>100</v>
      </c>
      <c r="CY7" s="38">
        <v>100</v>
      </c>
      <c r="CZ7" s="38">
        <v>100</v>
      </c>
      <c r="DA7" s="38">
        <v>100</v>
      </c>
      <c r="DB7" s="38">
        <v>100</v>
      </c>
      <c r="DC7" s="38">
        <v>68.150000000000006</v>
      </c>
      <c r="DD7" s="38">
        <v>67.489999999999995</v>
      </c>
      <c r="DE7" s="38">
        <v>67.290000000000006</v>
      </c>
      <c r="DF7" s="38">
        <v>65.569999999999993</v>
      </c>
      <c r="DG7" s="38">
        <v>90.63</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2020-12-04T03:19:13Z</dcterms:created>
  <dcterms:modified xsi:type="dcterms:W3CDTF">2021-01-13T04:48:09Z</dcterms:modified>
  <cp:category/>
</cp:coreProperties>
</file>