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0.207\share\上下水道管理課\★下水道事業\★下水道事業関係\★経営指標・経営比較分析表\R2(R１年度分析）\"/>
    </mc:Choice>
  </mc:AlternateContent>
  <workbookProtection workbookAlgorithmName="SHA-512" workbookHashValue="HHqFXbCgAhKvQEV86HABUuGYNvxkZoKs6GPGjlI4BZgJUCSCYEfYDXvPf80npWMRoeLobhM9GeHWjyuh9YhaHg==" workbookSaltValue="kpdMrOwUJ9dp89q3CRY8uw==" workbookSpinCount="100000" lockStructure="1"/>
  <bookViews>
    <workbookView xWindow="0" yWindow="0" windowWidth="19200" windowHeight="11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<sst xmlns="http://schemas.openxmlformats.org/spreadsheetml/2006/main" count="236" uniqueCount="120">
  <si>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</si>
  <si>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</si>
  <si>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</si>
  <si>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</si>
  <si>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</si>
  <si>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</si>
  <si>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</si>
  <si>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</si>
  <si>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</si>
  <si>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</si>
  <si>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</si>
  <si>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</si>
  <si>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</si>
  <si>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</si>
  <si>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</si>
  <si>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</si>
  <si>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</si>
  <si>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</si>
  <si>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</si>
  <si>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</si>
  <si>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</si>
  <si>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</si>
  <si>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</si>
  <si>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</si>
  <si>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</si>
  <si>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</si>
  <si>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</si>
  <si>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</si>
  <si>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</si>
  <si>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</si>
  <si>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</si>
  <si>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</si>
  <si>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</si>
  <si>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</si>
  <si>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</si>
  <si>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</si>
  <si>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</si>
  <si>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</si>
  <si>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</si>
  <si>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</si>
  <si>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</si>
  <si>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</si>
  <si>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</si>
  <si>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</si>
  <si>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</si>
  <si>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</si>
  <si>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</si>
  <si>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</si>
  <si>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</si>
  <si>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</si>
  <si>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</si>
  <si>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</si>
  <si>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</si>
  <si>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</si>
  <si>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</si>
  <si>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</si>
  <si>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</si>
  <si>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</si>
  <si>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</si>
  <si>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</si>
  <si>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</si>
  <si>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</si>
  <si>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</si>
  <si>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</si>
  <si>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</si>
  <si>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</si>
  <si>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</si>
  <si>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</si>
  <si>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</si>
  <si>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</si>
  <si>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</si>
  <si>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</si>
  <si>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</si>
  <si>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</si>
  <si>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</si>
  <si>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</si>
  <si>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</si>
  <si>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</si>
  <si>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</si>
  <si>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</si>
  <si>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</si>
  <si>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</si>
  <si>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</si>
  <si>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</si>
  <si>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</si>
  <si>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</si>
  <si>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</si>
  <si>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</si>
  <si>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</si>
  <si>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</si>
  <si>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</si>
  <si>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</si>
  <si>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</si>
  <si>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</si>
  <si>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</si>
  <si>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</si>
  <si>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</si>
  <si>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</si>
  <si>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</si>
  <si>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</si>
  <si>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</si>
  <si>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</si>
  <si>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</si>
  <si>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</si>
  <si>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</si>
  <si>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</si>
  <si>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</si>
  <si>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</si>
  <si>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</si>
  <si>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</si>
  <si>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</si>
  <si>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</si>
  <si>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</si>
  <si>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</si>
  <si>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</si>
  <si>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</si>
  <si>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</si>
  <si>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③『管渠改善率』・・・当該年度に更新した管渠延長の割合を表した指標です。今後も必要に応じて更新等を行う必要があります。
　施設の更新等については、建設開始が平成５年、供用開始が平成１３年と新しく、処理場・管渠ともに耐用年数を経過していませんが、将来的に必要になる改修・更新を想定した維持管理計画を立て、より安定した事業経営に努めます。令和２年度から法的化（財務適用）し効率的な経営を促進させ、長期的な更新・維持補修の計画を立てる必要があり、ストックマネジメントにおいて、施設の更新計画を策定する予定です
</t>
    <phoneticPr fontId="4"/>
  </si>
  <si>
    <t>当事業の経営状態は、企業債元利償還金が減少していくこと、管渠の面整備が概成したことから、全体的に改善傾向にあります。今後は施設への投資が減少し、維持管理に移っていきます。
　課題としては、人口減少等に伴う使用料収入の減少等のため、財源の確保と維持管理費の削減が挙げられます。料金体系の見直しや、施設の運転管理業務委託の発注形態の見直し、豊後大野市との下水道船団方式事業の負担割合の見直し等を検討していく必要があります。
　また、当事業は地方公営企業法の法非適用事業ですが、令和２年度から法適化（財務適用）となる予定であり、効率的な経営を促進させ、より健全な経営状況への展望が予想されます。</t>
    <rPh sb="236" eb="238">
      <t>レイワ</t>
    </rPh>
    <rPh sb="239" eb="240">
      <t>ネン</t>
    </rPh>
    <rPh sb="240" eb="241">
      <t>ド</t>
    </rPh>
    <rPh sb="245" eb="246">
      <t>カ</t>
    </rPh>
    <rPh sb="247" eb="249">
      <t>ザイム</t>
    </rPh>
    <rPh sb="249" eb="251">
      <t>テキヨウ</t>
    </rPh>
    <rPh sb="261" eb="264">
      <t>コウリツテキ</t>
    </rPh>
    <rPh sb="265" eb="267">
      <t>ケイエイ</t>
    </rPh>
    <rPh sb="268" eb="270">
      <t>ソクシン</t>
    </rPh>
    <phoneticPr fontId="4"/>
  </si>
  <si>
    <t xml:space="preserve">①『収益的収支比率』・・・使用料収入や一般会計からの繰入金等の総収益で、総費用に地方債償還金を加えた費用をどの程度賄えているかを表す指標です。令和元年度は打切り決算による影響で前年度より3.84ポイントの改善となりました。今後は企業債元利償還金がピークを過ぎて減少傾向にあるものの、総収益に一般会計繰入金が多く含まれることから、料金改定の検討や維持管理費の削減等も検討していきます。
④『企業債残高対事業規模比率』・・・使用料収入に対する企業債残高の割合であり、企業債残高の規模を表す指標です。令和元年度は打切り決算による影響で悪化となりました。
⑤『経費回収率』・・・使用料で回収すべき経費を、どの程度使用料で賄えているかを表した指標です。打切り決算により3.68ポイントの悪化となりましたが、企業債償還金が減少していく中、人口減少や維持管理費が増加傾向にあるため、今後も横ばい又は緩やかに減少していく見通しです。
⑥『汚水処理原価』・・・有収水量１㎥あたりの汚水処理に要した費用であり、汚水資本費・汚水維持管理費の両方を含めた汚水処理に係るコストを表した指標です。緩やかに減少しているものの、人口減少にあるため、依然、類似団体平均値を上回っています。
⑦『施設利用率』・・・施設・設備が一日に対応可能な処理能力に対する、一日平均処理水量の割合であり、施設の利用状況や適正規模を判断する指標です。水洗化率の向上はあったものの前年度と比較して1.88ポイントの悪化となりました。
⑧『水洗化率』・・・現在処理区域内人口のうち、実際に水洗便所を設置して汚水処理している人口の割合を表した指標です。人口減少の影響があったものの前年度と比較して2.21ポイントの改善となりました。
</t>
    <rPh sb="71" eb="73">
      <t>レイワ</t>
    </rPh>
    <rPh sb="73" eb="75">
      <t>ガンネン</t>
    </rPh>
    <rPh sb="75" eb="76">
      <t>ド</t>
    </rPh>
    <rPh sb="77" eb="79">
      <t>ウチキ</t>
    </rPh>
    <rPh sb="80" eb="82">
      <t>ケッサン</t>
    </rPh>
    <rPh sb="85" eb="87">
      <t>エイキョウ</t>
    </rPh>
    <rPh sb="88" eb="91">
      <t>ゼンネンド</t>
    </rPh>
    <rPh sb="102" eb="104">
      <t>カイゼン</t>
    </rPh>
    <rPh sb="111" eb="113">
      <t>コンゴ</t>
    </rPh>
    <rPh sb="247" eb="249">
      <t>レイワ</t>
    </rPh>
    <rPh sb="249" eb="251">
      <t>ガンネン</t>
    </rPh>
    <rPh sb="251" eb="252">
      <t>ド</t>
    </rPh>
    <rPh sb="253" eb="255">
      <t>ウチキ</t>
    </rPh>
    <rPh sb="256" eb="258">
      <t>ケッサン</t>
    </rPh>
    <rPh sb="261" eb="263">
      <t>エイキョウ</t>
    </rPh>
    <rPh sb="264" eb="266">
      <t>アッカ</t>
    </rPh>
    <rPh sb="321" eb="323">
      <t>ウチキ</t>
    </rPh>
    <rPh sb="324" eb="326">
      <t>ケッサン</t>
    </rPh>
    <rPh sb="338" eb="340">
      <t>アッカ</t>
    </rPh>
    <rPh sb="361" eb="362">
      <t>ナカ</t>
    </rPh>
    <rPh sb="363" eb="365">
      <t>ジンコウ</t>
    </rPh>
    <rPh sb="365" eb="367">
      <t>ゲンショウ</t>
    </rPh>
    <rPh sb="384" eb="386">
      <t>コンゴ</t>
    </rPh>
    <rPh sb="387" eb="388">
      <t>ヨコ</t>
    </rPh>
    <rPh sb="390" eb="391">
      <t>マタ</t>
    </rPh>
    <rPh sb="498" eb="500">
      <t>ジンコウ</t>
    </rPh>
    <rPh sb="500" eb="502">
      <t>ゲンショウ</t>
    </rPh>
    <rPh sb="508" eb="510">
      <t>イゼン</t>
    </rPh>
    <rPh sb="599" eb="602">
      <t>スイセンカ</t>
    </rPh>
    <rPh sb="602" eb="603">
      <t>リツ</t>
    </rPh>
    <rPh sb="604" eb="606">
      <t>コウジョウ</t>
    </rPh>
    <rPh sb="613" eb="616">
      <t>ゼンネンド</t>
    </rPh>
    <rPh sb="617" eb="619">
      <t>ヒカク</t>
    </rPh>
    <rPh sb="630" eb="632">
      <t>アッカ</t>
    </rPh>
    <rPh sb="697" eb="699">
      <t>ジンコウ</t>
    </rPh>
    <rPh sb="699" eb="701">
      <t>ゲンショウ</t>
    </rPh>
    <rPh sb="702" eb="704">
      <t>エイキョウ</t>
    </rPh>
    <rPh sb="715" eb="717">
      <t>ヒカク</t>
    </rPh>
    <rPh sb="728" eb="73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</si>
</sst>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0.76</c:v>
                </c:pt>
                <c:pt idx="2">
                  <c:v>0.12</c:v>
                </c:pt>
                <c:pt idx="3" formatCode="#,##0.00;&quot;△&quot;#,##0.00">
                  <c:v>0</c:v>
                </c:pt>
                <c:pt idx="4" formatCode="#,##0.00;&quot;△&quot;#,##0.00">
                  <c:v>0</c:v>
                </c:pt>
              </c:numCache>
            </c:numRef>
          </c:val>
          <c:extLst>
            <c:ext xmlns:c16="http://schemas.microsoft.com/office/drawing/2014/chart" uri="{C3380CC4-5D6E-409C-BE32-E72D297353CC}">
              <c16:uniqueId val="{00000000-28D5-4AFC-9546-76C784AB16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28D5-4AFC-9546-76C784AB16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45.89</c:v>
                </c:pt>
                <c:pt idx="1">
                  <c:v>44.22</c:v>
                </c:pt>
                <c:pt idx="2">
                  <c:v>43.11</c:v>
                </c:pt>
                <c:pt idx="3">
                  <c:v>44.44</c:v>
                </c:pt>
                <c:pt idx="4">
                  <c:v>42.56</c:v>
                </c:pt>
              </c:numCache>
            </c:numRef>
          </c:val>
          <c:extLst>
            <c:ext xmlns:c16="http://schemas.microsoft.com/office/drawing/2014/chart" uri="{C3380CC4-5D6E-409C-BE32-E72D297353CC}">
              <c16:uniqueId val="{00000000-CD49-4DBE-BE5E-633824F5B8E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CD49-4DBE-BE5E-633824F5B8E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70.61</c:v>
                </c:pt>
                <c:pt idx="1">
                  <c:v>70.819999999999993</c:v>
                </c:pt>
                <c:pt idx="2">
                  <c:v>71.98</c:v>
                </c:pt>
                <c:pt idx="3">
                  <c:v>71.28</c:v>
                </c:pt>
                <c:pt idx="4">
                  <c:v>73.489999999999995</c:v>
                </c:pt>
              </c:numCache>
            </c:numRef>
          </c:val>
          <c:extLst>
            <c:ext xmlns:c16="http://schemas.microsoft.com/office/drawing/2014/chart" uri="{C3380CC4-5D6E-409C-BE32-E72D297353CC}">
              <c16:uniqueId val="{00000000-D515-44FF-BB31-BDD04F0E7BF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D515-44FF-BB31-BDD04F0E7BF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85.6</c:v>
                </c:pt>
                <c:pt idx="1">
                  <c:v>87.97</c:v>
                </c:pt>
                <c:pt idx="2">
                  <c:v>90.08</c:v>
                </c:pt>
                <c:pt idx="3">
                  <c:v>86.31</c:v>
                </c:pt>
                <c:pt idx="4">
                  <c:v>90.15</c:v>
                </c:pt>
              </c:numCache>
            </c:numRef>
          </c:val>
          <c:extLst>
            <c:ext xmlns:c16="http://schemas.microsoft.com/office/drawing/2014/chart" uri="{C3380CC4-5D6E-409C-BE32-E72D297353CC}">
              <c16:uniqueId val="{00000000-8CA8-4012-B949-74C5EA11116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A8-4012-B949-74C5EA11116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BE-4B3C-ACCE-D1A5F6BED20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BE-4B3C-ACCE-D1A5F6BED20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04-49EA-8B2E-FC6DEF029D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04-49EA-8B2E-FC6DEF029D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F4-4576-A9BE-F804C20BF4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F4-4576-A9BE-F804C20BF4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E-4480-A01D-35178CD4D3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E-4480-A01D-35178CD4D3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417.89</c:v>
                </c:pt>
                <c:pt idx="1">
                  <c:v>375.07</c:v>
                </c:pt>
                <c:pt idx="2">
                  <c:v>445.96</c:v>
                </c:pt>
                <c:pt idx="3">
                  <c:v>612.28</c:v>
                </c:pt>
                <c:pt idx="4">
                  <c:v>693.76</c:v>
                </c:pt>
              </c:numCache>
            </c:numRef>
          </c:val>
          <c:extLst>
            <c:ext xmlns:c16="http://schemas.microsoft.com/office/drawing/2014/chart" uri="{C3380CC4-5D6E-409C-BE32-E72D297353CC}">
              <c16:uniqueId val="{00000000-F3A7-4545-8EFE-1CD290188D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3A7-4545-8EFE-1CD290188D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64.94</c:v>
                </c:pt>
                <c:pt idx="1">
                  <c:v>64.5</c:v>
                </c:pt>
                <c:pt idx="2">
                  <c:v>65.75</c:v>
                </c:pt>
                <c:pt idx="3">
                  <c:v>65.849999999999994</c:v>
                </c:pt>
                <c:pt idx="4">
                  <c:v>62.17</c:v>
                </c:pt>
              </c:numCache>
            </c:numRef>
          </c:val>
          <c:extLst>
            <c:ext xmlns:c16="http://schemas.microsoft.com/office/drawing/2014/chart" uri="{C3380CC4-5D6E-409C-BE32-E72D297353CC}">
              <c16:uniqueId val="{00000000-AB73-40BE-BD8E-962413D82B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AB73-40BE-BD8E-962413D82B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275.97000000000003</c:v>
                </c:pt>
                <c:pt idx="1">
                  <c:v>280.14999999999998</c:v>
                </c:pt>
                <c:pt idx="2">
                  <c:v>275.05</c:v>
                </c:pt>
                <c:pt idx="3">
                  <c:v>273.86</c:v>
                </c:pt>
                <c:pt idx="4">
                  <c:v>272.14</c:v>
                </c:pt>
              </c:numCache>
            </c:numRef>
          </c:val>
          <c:extLst>
            <c:ext xmlns:c16="http://schemas.microsoft.com/office/drawing/2014/chart" uri="{C3380CC4-5D6E-409C-BE32-E72D297353CC}">
              <c16:uniqueId val="{00000000-1E16-47BB-AD99-7352637046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1E16-47BB-AD99-7352637046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臼杵市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38231</v>
      </c>
      <c r="AM8" s="51"/>
      <c r="AN8" s="51"/>
      <c r="AO8" s="51"/>
      <c r="AP8" s="51"/>
      <c r="AQ8" s="51"/>
      <c r="AR8" s="51"/>
      <c r="AS8" s="51"/>
      <c r="AT8" s="46">
        <f>データ!T6</f>
        <v>291.2</v>
      </c>
      <c r="AU8" s="46"/>
      <c r="AV8" s="46"/>
      <c r="AW8" s="46"/>
      <c r="AX8" s="46"/>
      <c r="AY8" s="46"/>
      <c r="AZ8" s="46"/>
      <c r="BA8" s="46"/>
      <c r="BB8" s="46">
        <f>データ!U6</f>
        <v>131.29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5.32</v>
      </c>
      <c r="Q10" s="46"/>
      <c r="R10" s="46"/>
      <c r="S10" s="46"/>
      <c r="T10" s="46"/>
      <c r="U10" s="46"/>
      <c r="V10" s="46"/>
      <c r="W10" s="46">
        <f>データ!Q6</f>
        <v>112.23</v>
      </c>
      <c r="X10" s="46"/>
      <c r="Y10" s="46"/>
      <c r="Z10" s="46"/>
      <c r="AA10" s="46"/>
      <c r="AB10" s="46"/>
      <c r="AC10" s="46"/>
      <c r="AD10" s="51">
        <f>データ!R6</f>
        <v>3410</v>
      </c>
      <c r="AE10" s="51"/>
      <c r="AF10" s="51"/>
      <c r="AG10" s="51"/>
      <c r="AH10" s="51"/>
      <c r="AI10" s="51"/>
      <c r="AJ10" s="51"/>
      <c r="AK10" s="2"/>
      <c r="AL10" s="51">
        <f>データ!V6</f>
        <v>2026</v>
      </c>
      <c r="AM10" s="51"/>
      <c r="AN10" s="51"/>
      <c r="AO10" s="51"/>
      <c r="AP10" s="51"/>
      <c r="AQ10" s="51"/>
      <c r="AR10" s="51"/>
      <c r="AS10" s="51"/>
      <c r="AT10" s="46">
        <f>データ!W6</f>
        <v>1.24</v>
      </c>
      <c r="AU10" s="46"/>
      <c r="AV10" s="46"/>
      <c r="AW10" s="46"/>
      <c r="AX10" s="46"/>
      <c r="AY10" s="46"/>
      <c r="AZ10" s="46"/>
      <c r="BA10" s="46"/>
      <c r="BB10" s="46">
        <f>データ!X6</f>
        <v>1633.87</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119</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u634Ks+f9TFzoM8XRPgQMLzU2WcL5z4n+9b5HYDC7jMDCR4CbLBharuG3qL5/JrobMfgxrLQt2OC6If1YgX2ag==" saltValue="9Kvt2ZVDCzXGBOQTa7Jl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442062</v>
      </c>
      <c r="D6" s="33">
        <f t="shared" si="3"/>
        <v>47</v>
      </c>
      <c r="E6" s="33">
        <f t="shared" si="3"/>
        <v>17</v>
      </c>
      <c r="F6" s="33">
        <f t="shared" si="3"/>
        <v>4</v>
      </c>
      <c r="G6" s="33">
        <f t="shared" si="3"/>
        <v>0</v>
      </c>
      <c r="H6" s="33" t="str">
        <f t="shared" si="3"/>
        <v>大分県　臼杵市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5.32</v>
      </c>
      <c r="Q6" s="34">
        <f t="shared" si="3"/>
        <v>112.23</v>
      </c>
      <c r="R6" s="34">
        <f t="shared" si="3"/>
        <v>3410</v>
      </c>
      <c r="S6" s="34">
        <f t="shared" si="3"/>
        <v>38231</v>
      </c>
      <c r="T6" s="34">
        <f t="shared" si="3"/>
        <v>291.2</v>
      </c>
      <c r="U6" s="34">
        <f t="shared" si="3"/>
        <v>131.29</v>
      </c>
      <c r="V6" s="34">
        <f t="shared" si="3"/>
        <v>2026</v>
      </c>
      <c r="W6" s="34">
        <f t="shared" si="3"/>
        <v>1.24</v>
      </c>
      <c r="X6" s="34">
        <f t="shared" si="3"/>
        <v>1633.87</v>
      </c>
      <c r="Y6" s="35">
        <f>IF(Y7="",NA(),Y7)</f>
        <v>85.6</v>
      </c>
      <c r="Z6" s="35">
        <f t="shared" ref="Z6:AH6" si="4">IF(Z7="",NA(),Z7)</f>
        <v>87.97</v>
      </c>
      <c r="AA6" s="35">
        <f t="shared" si="4"/>
        <v>90.08</v>
      </c>
      <c r="AB6" s="35">
        <f t="shared" si="4"/>
        <v>86.31</v>
      </c>
      <c r="AC6" s="35">
        <f t="shared" si="4"/>
        <v>90.15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417.89</v>
      </c>
      <c r="BG6" s="35">
        <f t="shared" ref="BG6:BO6" si="7">IF(BG7="",NA(),BG7)</f>
        <v>375.07</v>
      </c>
      <c r="BH6" s="35">
        <f t="shared" si="7"/>
        <v>445.96</v>
      </c>
      <c r="BI6" s="35">
        <f t="shared" si="7"/>
        <v>612.28</v>
      </c>
      <c r="BJ6" s="35">
        <f t="shared" si="7"/>
        <v>693.76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64.94</v>
      </c>
      <c r="BR6" s="35">
        <f t="shared" ref="BR6:BZ6" si="8">IF(BR7="",NA(),BR7)</f>
        <v>64.5</v>
      </c>
      <c r="BS6" s="35">
        <f t="shared" si="8"/>
        <v>65.75</v>
      </c>
      <c r="BT6" s="35">
        <f t="shared" si="8"/>
        <v>65.849999999999994</v>
      </c>
      <c r="BU6" s="35">
        <f t="shared" si="8"/>
        <v>62.17</v>
      </c>
      <c r="BV6" s="35">
        <f t="shared" si="8"/>
        <v>66.22</v>
      </c>
      <c r="BW6" s="35">
        <f t="shared" si="8"/>
        <v>69.87</v>
      </c>
      <c r="BX6" s="35">
        <f t="shared" si="8"/>
        <v>74.3</v>
      </c>
      <c r="BY6" s="35">
        <f t="shared" si="8"/>
        <v>72.260000000000005</v>
      </c>
      <c r="BZ6" s="35">
        <f t="shared" si="8"/>
        <v>71.84</v>
      </c>
      <c r="CA6" s="34" t="str">
        <f>IF(CA7="","",IF(CA7="-","【-】","【"&amp;SUBSTITUTE(TEXT(CA7,"#,##0.00"),"-","△")&amp;"】"))</f>
        <v>【74.17】</v>
      </c>
      <c r="CB6" s="35">
        <f>IF(CB7="",NA(),CB7)</f>
        <v>275.97000000000003</v>
      </c>
      <c r="CC6" s="35">
        <f t="shared" ref="CC6:CK6" si="9">IF(CC7="",NA(),CC7)</f>
        <v>280.14999999999998</v>
      </c>
      <c r="CD6" s="35">
        <f t="shared" si="9"/>
        <v>275.05</v>
      </c>
      <c r="CE6" s="35">
        <f t="shared" si="9"/>
        <v>273.86</v>
      </c>
      <c r="CF6" s="35">
        <f t="shared" si="9"/>
        <v>272.14</v>
      </c>
      <c r="CG6" s="35">
        <f t="shared" si="9"/>
        <v>246.72</v>
      </c>
      <c r="CH6" s="35">
        <f t="shared" si="9"/>
        <v>234.96</v>
      </c>
      <c r="CI6" s="35">
        <f t="shared" si="9"/>
        <v>221.81</v>
      </c>
      <c r="CJ6" s="35">
        <f t="shared" si="9"/>
        <v>230.02</v>
      </c>
      <c r="CK6" s="35">
        <f t="shared" si="9"/>
        <v>228.47</v>
      </c>
      <c r="CL6" s="34" t="str">
        <f>IF(CL7="","",IF(CL7="-","【-】","【"&amp;SUBSTITUTE(TEXT(CL7,"#,##0.00"),"-","△")&amp;"】"))</f>
        <v>【218.56】</v>
      </c>
      <c r="CM6" s="35">
        <f>IF(CM7="",NA(),CM7)</f>
        <v>45.89</v>
      </c>
      <c r="CN6" s="35">
        <f t="shared" ref="CN6:CV6" si="10">IF(CN7="",NA(),CN7)</f>
        <v>44.22</v>
      </c>
      <c r="CO6" s="35">
        <f t="shared" si="10"/>
        <v>43.11</v>
      </c>
      <c r="CP6" s="35">
        <f t="shared" si="10"/>
        <v>44.44</v>
      </c>
      <c r="CQ6" s="35">
        <f t="shared" si="10"/>
        <v>42.56</v>
      </c>
      <c r="CR6" s="35">
        <f t="shared" si="10"/>
        <v>41.35</v>
      </c>
      <c r="CS6" s="35">
        <f t="shared" si="10"/>
        <v>42.9</v>
      </c>
      <c r="CT6" s="35">
        <f t="shared" si="10"/>
        <v>43.36</v>
      </c>
      <c r="CU6" s="35">
        <f t="shared" si="10"/>
        <v>42.56</v>
      </c>
      <c r="CV6" s="35">
        <f t="shared" si="10"/>
        <v>42.47</v>
      </c>
      <c r="CW6" s="34" t="str">
        <f>IF(CW7="","",IF(CW7="-","【-】","【"&amp;SUBSTITUTE(TEXT(CW7,"#,##0.00"),"-","△")&amp;"】"))</f>
        <v>【42.86】</v>
      </c>
      <c r="CX6" s="35">
        <f>IF(CX7="",NA(),CX7)</f>
        <v>70.61</v>
      </c>
      <c r="CY6" s="35">
        <f t="shared" ref="CY6:DG6" si="11">IF(CY7="",NA(),CY7)</f>
        <v>70.819999999999993</v>
      </c>
      <c r="CZ6" s="35">
        <f t="shared" si="11"/>
        <v>71.98</v>
      </c>
      <c r="DA6" s="35">
        <f t="shared" si="11"/>
        <v>71.28</v>
      </c>
      <c r="DB6" s="35">
        <f t="shared" si="11"/>
        <v>73.489999999999995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0.76</v>
      </c>
      <c r="EG6" s="35">
        <f t="shared" si="14"/>
        <v>0.12</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442062</v>
      </c>
      <c r="D7" s="37">
        <v>47</v>
      </c>
      <c r="E7" s="37">
        <v>17</v>
      </c>
      <c r="F7" s="37">
        <v>4</v>
      </c>
      <c r="G7" s="37">
        <v>0</v>
      </c>
      <c r="H7" s="37" t="s">
        <v>98</v>
      </c>
      <c r="I7" s="37" t="s">
        <v>99</v>
      </c>
      <c r="J7" s="37" t="s">
        <v>100</v>
      </c>
      <c r="K7" s="37" t="s">
        <v>101</v>
      </c>
      <c r="L7" s="37" t="s">
        <v>102</v>
      </c>
      <c r="M7" s="37" t="s">
        <v>103</v>
      </c>
      <c r="N7" s="38" t="s">
        <v>104</v>
      </c>
      <c r="O7" s="38" t="s">
        <v>105</v>
      </c>
      <c r="P7" s="38">
        <v>5.32</v>
      </c>
      <c r="Q7" s="38">
        <v>112.23</v>
      </c>
      <c r="R7" s="38">
        <v>3410</v>
      </c>
      <c r="S7" s="38">
        <v>38231</v>
      </c>
      <c r="T7" s="38">
        <v>291.2</v>
      </c>
      <c r="U7" s="38">
        <v>131.29</v>
      </c>
      <c r="V7" s="38">
        <v>2026</v>
      </c>
      <c r="W7" s="38">
        <v>1.24</v>
      </c>
      <c r="X7" s="38">
        <v>1633.87</v>
      </c>
      <c r="Y7" s="38">
        <v>85.6</v>
      </c>
      <c r="Z7" s="38">
        <v>87.97</v>
      </c>
      <c r="AA7" s="38">
        <v>90.08</v>
      </c>
      <c r="AB7" s="38">
        <v>86.31</v>
      </c>
      <c r="AC7" s="38">
        <v>90.15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417.89</v>
      </c>
      <c r="BG7" s="38">
        <v>375.07</v>
      </c>
      <c r="BH7" s="38">
        <v>445.96</v>
      </c>
      <c r="BI7" s="38">
        <v>612.28</v>
      </c>
      <c r="BJ7" s="38">
        <v>693.76</v>
      </c>
      <c r="BK7" s="38">
        <v>1434.89</v>
      </c>
      <c r="BL7" s="38">
        <v>1298.9100000000001</v>
      </c>
      <c r="BM7" s="38">
        <v>1243.71</v>
      </c>
      <c r="BN7" s="38">
        <v>1194.1500000000001</v>
      </c>
      <c r="BO7" s="38">
        <v>1206.79</v>
      </c>
      <c r="BP7" s="38">
        <v>1218.7</v>
      </c>
      <c r="BQ7" s="38">
        <v>64.94</v>
      </c>
      <c r="BR7" s="38">
        <v>64.5</v>
      </c>
      <c r="BS7" s="38">
        <v>65.75</v>
      </c>
      <c r="BT7" s="38">
        <v>65.849999999999994</v>
      </c>
      <c r="BU7" s="38">
        <v>62.17</v>
      </c>
      <c r="BV7" s="38">
        <v>66.22</v>
      </c>
      <c r="BW7" s="38">
        <v>69.87</v>
      </c>
      <c r="BX7" s="38">
        <v>74.3</v>
      </c>
      <c r="BY7" s="38">
        <v>72.260000000000005</v>
      </c>
      <c r="BZ7" s="38">
        <v>71.84</v>
      </c>
      <c r="CA7" s="38">
        <v>74.17</v>
      </c>
      <c r="CB7" s="38">
        <v>275.97000000000003</v>
      </c>
      <c r="CC7" s="38">
        <v>280.14999999999998</v>
      </c>
      <c r="CD7" s="38">
        <v>275.05</v>
      </c>
      <c r="CE7" s="38">
        <v>273.86</v>
      </c>
      <c r="CF7" s="38">
        <v>272.14</v>
      </c>
      <c r="CG7" s="38">
        <v>246.72</v>
      </c>
      <c r="CH7" s="38">
        <v>234.96</v>
      </c>
      <c r="CI7" s="38">
        <v>221.81</v>
      </c>
      <c r="CJ7" s="38">
        <v>230.02</v>
      </c>
      <c r="CK7" s="38">
        <v>228.47</v>
      </c>
      <c r="CL7" s="38">
        <v>218.56</v>
      </c>
      <c r="CM7" s="38">
        <v>45.89</v>
      </c>
      <c r="CN7" s="38">
        <v>44.22</v>
      </c>
      <c r="CO7" s="38">
        <v>43.11</v>
      </c>
      <c r="CP7" s="38">
        <v>44.44</v>
      </c>
      <c r="CQ7" s="38">
        <v>42.56</v>
      </c>
      <c r="CR7" s="38">
        <v>41.35</v>
      </c>
      <c r="CS7" s="38">
        <v>42.9</v>
      </c>
      <c r="CT7" s="38">
        <v>43.36</v>
      </c>
      <c r="CU7" s="38">
        <v>42.56</v>
      </c>
      <c r="CV7" s="38">
        <v>42.47</v>
      </c>
      <c r="CW7" s="38">
        <v>42.86</v>
      </c>
      <c r="CX7" s="38">
        <v>70.61</v>
      </c>
      <c r="CY7" s="38">
        <v>70.819999999999993</v>
      </c>
      <c r="CZ7" s="38">
        <v>71.98</v>
      </c>
      <c r="DA7" s="38">
        <v>71.28</v>
      </c>
      <c r="DB7" s="38">
        <v>73.489999999999995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0.76</v>
      </c>
      <c r="EG7" s="38">
        <v>0.12</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2020-12-04T02:58:08Z</dcterms:created>
  <dcterms:modified xsi:type="dcterms:W3CDTF">2021-01-14T00:17:14Z</dcterms:modified>
  <cp:category/>
</cp:coreProperties>
</file>