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6.0.207\share\上下水道管理課\★下水道事業\★下水道事業関係\★経営指標・経営比較分析表\R2(R１年度分析）\"/>
    </mc:Choice>
  </mc:AlternateContent>
  <workbookProtection workbookAlgorithmName="SHA-512" workbookHashValue="HHqFXbCgAhKvQEV86HABUuGYNvxkZoKs6GPGjlI4BZgJUCSCYEfYDXvPf80npWMRoeLobhM9GeHWjyuh9YhaHg==" workbookSaltValue="kpdMrOwUJ9dp89q3CRY8uw==" workbookSpinCount="100000" lockStructure="1"/>
  <bookViews>
    <workbookView xWindow="0" yWindow="0" windowWidth="19200" windowHeight="1164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AD8" i="4"/>
  <c r="P8" i="4"/>
  <c r="I8" i="4"/>
  <c r="B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<sst xmlns="http://schemas.openxmlformats.org/spreadsheetml/2006/main" count="236" uniqueCount="120">
  <si>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</si>
  <si>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</si>
  <si>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</si>
  <si>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</si>
  <si>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</si>
  <si>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</si>
  <si>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</si>
  <si>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</si>
  <si>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</si>
  <si>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</si>
  <si>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</si>
  <si>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</si>
  <si>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</si>
  <si>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</si>
  <si>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</si>
  <si>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</si>
  <si>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</si>
  <si>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</si>
  <si>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</si>
  <si>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</si>
  <si>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</si>
  <si>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</si>
  <si>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</si>
  <si>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</si>
  <si>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</si>
  <si>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</si>
  <si>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</si>
  <si>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</si>
  <si>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</si>
  <si>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</si>
  <si>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</si>
  <si>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</si>
  <si>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</si>
  <si>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</si>
  <si>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</si>
  <si>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</si>
  <si>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</si>
  <si>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</si>
  <si>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</si>
  <si>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</si>
  <si>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</si>
  <si>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</si>
  <si>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</si>
  <si>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</si>
  <si>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</si>
  <si>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</si>
  <si>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</si>
  <si>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</si>
  <si>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</si>
  <si>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</si>
  <si>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</si>
  <si>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</si>
  <si>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</si>
  <si>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</si>
  <si>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</si>
  <si>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</si>
  <si>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</si>
  <si>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</si>
  <si>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</si>
  <si>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</si>
  <si>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</si>
  <si>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</si>
  <si>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</si>
  <si>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</si>
  <si>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</si>
  <si>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</si>
  <si>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</si>
  <si>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</si>
  <si>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</si>
  <si>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</si>
  <si>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</si>
  <si>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</si>
  <si>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</si>
  <si>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</si>
  <si>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</si>
  <si>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</si>
  <si>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</si>
  <si>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</si>
  <si>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</si>
  <si>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</si>
  <si>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</si>
  <si>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</si>
  <si>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</si>
  <si>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</si>
  <si>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</si>
  <si>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</si>
  <si>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</si>
  <si>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</si>
  <si>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</si>
  <si>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</si>
  <si>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</si>
  <si>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</si>
  <si>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</si>
  <si>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</si>
  <si>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</si>
  <si>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</si>
  <si>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</si>
  <si>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</si>
  <si>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臼杵市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</si>
  <si>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</si>
  <si>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</si>
  <si>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</si>
  <si>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</si>
  <si>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</si>
  <si>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</si>
  <si>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</si>
  <si>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</si>
  <si>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</si>
  <si>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</si>
  <si>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</si>
  <si>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</si>
  <si>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</si>
  <si>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</si>
  <si>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</si>
  <si>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</si>
  <si>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</si>
  <si>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</si>
  <si>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③『管渠改善率』・・・当該年度に更新した管渠延長の割合を表した指標です。今後も必要に応じて更新等を行う必要があります。
　施設の更新等については、建設開始が平成５年、供用開始が平成１３年と新しく、処理場・管渠ともに耐用年数を経過していませんが、将来的に必要になる改修・更新を想定した維持管理計画を立て、より安定した事業経営に努めます。令和２年度から法的化（財務適用）し効率的な経営を促進させ、長期的な更新・維持補修の計画を立てる必要があり、ストックマネジメントにおいて、施設の更新計画を策定する予定です
</t>
    <phoneticPr fontId="4"/>
  </si>
  <si>
    <t>当事業の経営状態は、企業債元利償還金が減少していくこと、管渠の面整備が概成したことから、全体的に改善傾向にあります。今後は施設への投資が減少し、維持管理に移っていきます。
　課題としては、人口減少等に伴う使用料収入の減少等のため、財源の確保と維持管理費の削減が挙げられます。料金体系の見直しや、施設の運転管理業務委託の発注形態の見直し、豊後大野市との下水道船団方式事業の負担割合の見直し等を検討していく必要があります。
　また、当事業は地方公営企業法の法非適用事業ですが、令和２年度から法適化（財務適用）となる予定であり、効率的な経営を促進させ、より健全な経営状況への展望が予想されます。</t>
    <rPh sb="236" eb="238">
      <t>レイワ</t>
    </rPh>
    <rPh sb="239" eb="240">
      <t>ネン</t>
    </rPh>
    <rPh sb="240" eb="241">
      <t>ド</t>
    </rPh>
    <rPh sb="245" eb="246">
      <t>カ</t>
    </rPh>
    <rPh sb="247" eb="249">
      <t>ザイム</t>
    </rPh>
    <rPh sb="249" eb="251">
      <t>テキヨウ</t>
    </rPh>
    <rPh sb="261" eb="264">
      <t>コウリツテキ</t>
    </rPh>
    <rPh sb="265" eb="267">
      <t>ケイエイ</t>
    </rPh>
    <rPh sb="268" eb="270">
      <t>ソクシン</t>
    </rPh>
    <phoneticPr fontId="4"/>
  </si>
  <si>
    <t xml:space="preserve">①『収益的収支比率』・・・使用料収入や一般会計からの繰入金等の総収益で、総費用に地方債償還金を加えた費用をどの程度賄えているかを表す指標です。令和元年度は打切り決算による影響で前年度より3.84ポイントの改善となりました。今後は企業債元利償還金がピークを過ぎて減少傾向にあるものの、総収益に一般会計繰入金が多く含まれることから、料金改定の検討や維持管理費の削減等も検討していきます。
④『企業債残高対事業規模比率』・・・使用料収入に対する企業債残高の割合であり、企業債残高の規模を表す指標です。令和元年度は打切り決算による影響で悪化となりました。
⑤『経費回収率』・・・使用料で回収すべき経費を、どの程度使用料で賄えているかを表した指標です。打切り決算により3.68ポイントの悪化となりましたが、企業債償還金が減少していく中、人口減少や維持管理費が増加傾向にあるため、今後も横ばい又は緩やかに減少していく見通しです。
⑥『汚水処理原価』・・・有収水量１㎥あたりの汚水処理に要した費用であり、汚水資本費・汚水維持管理費の両方を含めた汚水処理に係るコストを表した指標です。緩やかに減少しているものの、人口減少にあるため、依然、類似団体平均値を上回っています。
⑦『施設利用率』・・・施設・設備が一日に対応可能な処理能力に対する、一日平均処理水量の割合であり、施設の利用状況や適正規模を判断する指標です。水洗化率の向上はあったものの前年度と比較して1.88ポイントの悪化となりました。
⑧『水洗化率』・・・現在処理区域内人口のうち、実際に水洗便所を設置して汚水処理している人口の割合を表した指標です。人口減少の影響があったものの前年度と比較して2.21ポイントの改善となりました。
</t>
    <rPh sb="71" eb="73">
      <t>レイワ</t>
    </rPh>
    <rPh sb="73" eb="75">
      <t>ガンネン</t>
    </rPh>
    <rPh sb="75" eb="76">
      <t>ド</t>
    </rPh>
    <rPh sb="77" eb="79">
      <t>ウチキ</t>
    </rPh>
    <rPh sb="80" eb="82">
      <t>ケッサン</t>
    </rPh>
    <rPh sb="85" eb="87">
      <t>エイキョウ</t>
    </rPh>
    <rPh sb="88" eb="91">
      <t>ゼンネンド</t>
    </rPh>
    <rPh sb="102" eb="104">
      <t>カイゼン</t>
    </rPh>
    <rPh sb="111" eb="113">
      <t>コンゴ</t>
    </rPh>
    <rPh sb="247" eb="249">
      <t>レイワ</t>
    </rPh>
    <rPh sb="249" eb="251">
      <t>ガンネン</t>
    </rPh>
    <rPh sb="251" eb="252">
      <t>ド</t>
    </rPh>
    <rPh sb="253" eb="255">
      <t>ウチキ</t>
    </rPh>
    <rPh sb="256" eb="258">
      <t>ケッサン</t>
    </rPh>
    <rPh sb="261" eb="263">
      <t>エイキョウ</t>
    </rPh>
    <rPh sb="264" eb="266">
      <t>アッカ</t>
    </rPh>
    <rPh sb="321" eb="323">
      <t>ウチキ</t>
    </rPh>
    <rPh sb="324" eb="326">
      <t>ケッサン</t>
    </rPh>
    <rPh sb="338" eb="340">
      <t>アッカ</t>
    </rPh>
    <rPh sb="361" eb="362">
      <t>ナカ</t>
    </rPh>
    <rPh sb="363" eb="365">
      <t>ジンコウ</t>
    </rPh>
    <rPh sb="365" eb="367">
      <t>ゲンショウ</t>
    </rPh>
    <rPh sb="384" eb="386">
      <t>コンゴ</t>
    </rPh>
    <rPh sb="387" eb="388">
      <t>ヨコ</t>
    </rPh>
    <rPh sb="390" eb="391">
      <t>マタ</t>
    </rPh>
    <rPh sb="498" eb="500">
      <t>ジンコウ</t>
    </rPh>
    <rPh sb="500" eb="502">
      <t>ゲンショウ</t>
    </rPh>
    <rPh sb="508" eb="510">
      <t>イゼン</t>
    </rPh>
    <rPh sb="599" eb="602">
      <t>スイセンカ</t>
    </rPh>
    <rPh sb="602" eb="603">
      <t>リツ</t>
    </rPh>
    <rPh sb="604" eb="606">
      <t>コウジョウ</t>
    </rPh>
    <rPh sb="613" eb="616">
      <t>ゼンネンド</t>
    </rPh>
    <rPh sb="617" eb="619">
      <t>ヒカク</t>
    </rPh>
    <rPh sb="630" eb="632">
      <t>アッカ</t>
    </rPh>
    <rPh sb="697" eb="699">
      <t>ジンコウ</t>
    </rPh>
    <rPh sb="699" eb="701">
      <t>ゲンショウ</t>
    </rPh>
    <rPh sb="702" eb="704">
      <t>エイキョウ</t>
    </rPh>
    <rPh sb="715" eb="717">
      <t>ヒカク</t>
    </rPh>
    <rPh sb="728" eb="730">
      <t>カイゼン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</si>
</sst>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0.76</c:v>
                </c:pt>
                <c:pt idx="2">
                  <c:v>0.12</c:v>
                </c:pt>
                <c:pt idx="3" formatCode="#,##0.00;&quot;△&quot;#,##0.00">
                  <c:v>0</c:v>
                </c:pt>
                <c:pt idx="4" formatCode="#,##0.00;&quot;△&quot;#,##0.00">
                  <c:v>0</c:v>
                </c:pt>
              </c:numCache>
            </c:numRef>
          </c:val>
          <c:extLst>
            <c:ext xmlns:c16="http://schemas.microsoft.com/office/drawing/2014/chart" uri="{C3380CC4-5D6E-409C-BE32-E72D297353CC}">
              <c16:uniqueId val="{00000000-28D5-4AFC-9546-76C784AB161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0.09</c:v>
                </c:pt>
                <c:pt idx="2">
                  <c:v>0.09</c:v>
                </c:pt>
                <c:pt idx="3">
                  <c:v>0.13</c:v>
                </c:pt>
                <c:pt idx="4">
                  <c:v>0.36</c:v>
                </c:pt>
              </c:numCache>
            </c:numRef>
          </c:val>
          <c:smooth val="0"/>
          <c:extLst>
            <c:ext xmlns:c16="http://schemas.microsoft.com/office/drawing/2014/chart" uri="{C3380CC4-5D6E-409C-BE32-E72D297353CC}">
              <c16:uniqueId val="{00000001-28D5-4AFC-9546-76C784AB161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85.6</c:v>
                </c:pt>
                <c:pt idx="1">
                  <c:v>87.97</c:v>
                </c:pt>
                <c:pt idx="2">
                  <c:v>90.08</c:v>
                </c:pt>
                <c:pt idx="3">
                  <c:v>86.31</c:v>
                </c:pt>
                <c:pt idx="4">
                  <c:v>90.15</c:v>
                </c:pt>
              </c:numCache>
            </c:numRef>
          </c:val>
          <c:extLst>
            <c:ext xmlns:c16="http://schemas.microsoft.com/office/drawing/2014/chart" uri="{C3380CC4-5D6E-409C-BE32-E72D297353CC}">
              <c16:uniqueId val="{00000000-8CA8-4012-B949-74C5EA11116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A8-4012-B949-74C5EA11116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BE-4B3C-ACCE-D1A5F6BED20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BE-4B3C-ACCE-D1A5F6BED20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F04-49EA-8B2E-FC6DEF029D2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F04-49EA-8B2E-FC6DEF029D2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F4-4576-A9BE-F804C20BF41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F4-4576-A9BE-F804C20BF41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9E-4480-A01D-35178CD4D30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9E-4480-A01D-35178CD4D30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417.89</c:v>
                </c:pt>
                <c:pt idx="1">
                  <c:v>375.07</c:v>
                </c:pt>
                <c:pt idx="2">
                  <c:v>445.96</c:v>
                </c:pt>
                <c:pt idx="3">
                  <c:v>612.28</c:v>
                </c:pt>
                <c:pt idx="4">
                  <c:v>693.76</c:v>
                </c:pt>
              </c:numCache>
            </c:numRef>
          </c:val>
          <c:extLst>
            <c:ext xmlns:c16="http://schemas.microsoft.com/office/drawing/2014/chart" uri="{C3380CC4-5D6E-409C-BE32-E72D297353CC}">
              <c16:uniqueId val="{00000000-F3A7-4545-8EFE-1CD290188D1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1434.89</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F3A7-4545-8EFE-1CD290188D1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64.94</c:v>
                </c:pt>
                <c:pt idx="1">
                  <c:v>64.5</c:v>
                </c:pt>
                <c:pt idx="2">
                  <c:v>65.75</c:v>
                </c:pt>
                <c:pt idx="3">
                  <c:v>65.849999999999994</c:v>
                </c:pt>
                <c:pt idx="4">
                  <c:v>62.17</c:v>
                </c:pt>
              </c:numCache>
            </c:numRef>
          </c:val>
          <c:extLst>
            <c:ext xmlns:c16="http://schemas.microsoft.com/office/drawing/2014/chart" uri="{C3380CC4-5D6E-409C-BE32-E72D297353CC}">
              <c16:uniqueId val="{00000000-AB73-40BE-BD8E-962413D82B4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66.22</c:v>
                </c:pt>
                <c:pt idx="1">
                  <c:v>69.87</c:v>
                </c:pt>
                <c:pt idx="2">
                  <c:v>74.3</c:v>
                </c:pt>
                <c:pt idx="3">
                  <c:v>72.260000000000005</c:v>
                </c:pt>
                <c:pt idx="4">
                  <c:v>71.84</c:v>
                </c:pt>
              </c:numCache>
            </c:numRef>
          </c:val>
          <c:smooth val="0"/>
          <c:extLst>
            <c:ext xmlns:c16="http://schemas.microsoft.com/office/drawing/2014/chart" uri="{C3380CC4-5D6E-409C-BE32-E72D297353CC}">
              <c16:uniqueId val="{00000001-AB73-40BE-BD8E-962413D82B4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275.97000000000003</c:v>
                </c:pt>
                <c:pt idx="1">
                  <c:v>280.14999999999998</c:v>
                </c:pt>
                <c:pt idx="2">
                  <c:v>275.05</c:v>
                </c:pt>
                <c:pt idx="3">
                  <c:v>273.86</c:v>
                </c:pt>
                <c:pt idx="4">
                  <c:v>272.14</c:v>
                </c:pt>
              </c:numCache>
            </c:numRef>
          </c:val>
          <c:extLst>
            <c:ext xmlns:c16="http://schemas.microsoft.com/office/drawing/2014/chart" uri="{C3380CC4-5D6E-409C-BE32-E72D297353CC}">
              <c16:uniqueId val="{00000000-1E16-47BB-AD99-7352637046C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246.72</c:v>
                </c:pt>
                <c:pt idx="1">
                  <c:v>234.96</c:v>
                </c:pt>
                <c:pt idx="2">
                  <c:v>221.81</c:v>
                </c:pt>
                <c:pt idx="3">
                  <c:v>230.02</c:v>
                </c:pt>
                <c:pt idx="4">
                  <c:v>228.47</c:v>
                </c:pt>
              </c:numCache>
            </c:numRef>
          </c:val>
          <c:smooth val="0"/>
          <c:extLst>
            <c:ext xmlns:c16="http://schemas.microsoft.com/office/drawing/2014/chart" uri="{C3380CC4-5D6E-409C-BE32-E72D297353CC}">
              <c16:uniqueId val="{00000001-1E16-47BB-AD99-7352637046C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45.89</c:v>
                </c:pt>
                <c:pt idx="1">
                  <c:v>44.22</c:v>
                </c:pt>
                <c:pt idx="2">
                  <c:v>43.11</c:v>
                </c:pt>
                <c:pt idx="3">
                  <c:v>44.44</c:v>
                </c:pt>
                <c:pt idx="4">
                  <c:v>42.56</c:v>
                </c:pt>
              </c:numCache>
            </c:numRef>
          </c:val>
          <c:extLst>
            <c:ext xmlns:c16="http://schemas.microsoft.com/office/drawing/2014/chart" uri="{C3380CC4-5D6E-409C-BE32-E72D297353CC}">
              <c16:uniqueId val="{00000000-CD49-4DBE-BE5E-633824F5B8E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41.35</c:v>
                </c:pt>
                <c:pt idx="1">
                  <c:v>42.9</c:v>
                </c:pt>
                <c:pt idx="2">
                  <c:v>43.36</c:v>
                </c:pt>
                <c:pt idx="3">
                  <c:v>42.56</c:v>
                </c:pt>
                <c:pt idx="4">
                  <c:v>42.47</c:v>
                </c:pt>
              </c:numCache>
            </c:numRef>
          </c:val>
          <c:smooth val="0"/>
          <c:extLst>
            <c:ext xmlns:c16="http://schemas.microsoft.com/office/drawing/2014/chart" uri="{C3380CC4-5D6E-409C-BE32-E72D297353CC}">
              <c16:uniqueId val="{00000001-CD49-4DBE-BE5E-633824F5B8E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70.61</c:v>
                </c:pt>
                <c:pt idx="1">
                  <c:v>70.819999999999993</c:v>
                </c:pt>
                <c:pt idx="2">
                  <c:v>71.98</c:v>
                </c:pt>
                <c:pt idx="3">
                  <c:v>71.28</c:v>
                </c:pt>
                <c:pt idx="4">
                  <c:v>73.489999999999995</c:v>
                </c:pt>
              </c:numCache>
            </c:numRef>
          </c:val>
          <c:extLst>
            <c:ext xmlns:c16="http://schemas.microsoft.com/office/drawing/2014/chart" uri="{C3380CC4-5D6E-409C-BE32-E72D297353CC}">
              <c16:uniqueId val="{00000000-D515-44FF-BB31-BDD04F0E7BF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c:v>
                </c:pt>
                <c:pt idx="1">
                  <c:v>83.5</c:v>
                </c:pt>
                <c:pt idx="2">
                  <c:v>83.06</c:v>
                </c:pt>
                <c:pt idx="3">
                  <c:v>83.32</c:v>
                </c:pt>
                <c:pt idx="4">
                  <c:v>83.75</c:v>
                </c:pt>
              </c:numCache>
            </c:numRef>
          </c:val>
          <c:smooth val="0"/>
          <c:extLst>
            <c:ext xmlns:c16="http://schemas.microsoft.com/office/drawing/2014/chart" uri="{C3380CC4-5D6E-409C-BE32-E72D297353CC}">
              <c16:uniqueId val="{00000001-D515-44FF-BB31-BDD04F0E7BF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7"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大分県　臼杵市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38231</v>
      </c>
      <c r="AM8" s="51"/>
      <c r="AN8" s="51"/>
      <c r="AO8" s="51"/>
      <c r="AP8" s="51"/>
      <c r="AQ8" s="51"/>
      <c r="AR8" s="51"/>
      <c r="AS8" s="51"/>
      <c r="AT8" s="46">
        <f>データ!T6</f>
        <v>291.2</v>
      </c>
      <c r="AU8" s="46"/>
      <c r="AV8" s="46"/>
      <c r="AW8" s="46"/>
      <c r="AX8" s="46"/>
      <c r="AY8" s="46"/>
      <c r="AZ8" s="46"/>
      <c r="BA8" s="46"/>
      <c r="BB8" s="46">
        <f>データ!U6</f>
        <v>131.29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5.32</v>
      </c>
      <c r="Q10" s="46"/>
      <c r="R10" s="46"/>
      <c r="S10" s="46"/>
      <c r="T10" s="46"/>
      <c r="U10" s="46"/>
      <c r="V10" s="46"/>
      <c r="W10" s="46">
        <f>データ!Q6</f>
        <v>112.23</v>
      </c>
      <c r="X10" s="46"/>
      <c r="Y10" s="46"/>
      <c r="Z10" s="46"/>
      <c r="AA10" s="46"/>
      <c r="AB10" s="46"/>
      <c r="AC10" s="46"/>
      <c r="AD10" s="51">
        <f>データ!R6</f>
        <v>3410</v>
      </c>
      <c r="AE10" s="51"/>
      <c r="AF10" s="51"/>
      <c r="AG10" s="51"/>
      <c r="AH10" s="51"/>
      <c r="AI10" s="51"/>
      <c r="AJ10" s="51"/>
      <c r="AK10" s="2"/>
      <c r="AL10" s="51">
        <f>データ!V6</f>
        <v>2026</v>
      </c>
      <c r="AM10" s="51"/>
      <c r="AN10" s="51"/>
      <c r="AO10" s="51"/>
      <c r="AP10" s="51"/>
      <c r="AQ10" s="51"/>
      <c r="AR10" s="51"/>
      <c r="AS10" s="51"/>
      <c r="AT10" s="46">
        <f>データ!W6</f>
        <v>1.24</v>
      </c>
      <c r="AU10" s="46"/>
      <c r="AV10" s="46"/>
      <c r="AW10" s="46"/>
      <c r="AX10" s="46"/>
      <c r="AY10" s="46"/>
      <c r="AZ10" s="46"/>
      <c r="BA10" s="46"/>
      <c r="BB10" s="46">
        <f>データ!X6</f>
        <v>1633.87</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2" t="s">
        <v>119</v>
      </c>
      <c r="BM16" s="83"/>
      <c r="BN16" s="83"/>
      <c r="BO16" s="83"/>
      <c r="BP16" s="83"/>
      <c r="BQ16" s="83"/>
      <c r="BR16" s="83"/>
      <c r="BS16" s="83"/>
      <c r="BT16" s="83"/>
      <c r="BU16" s="83"/>
      <c r="BV16" s="83"/>
      <c r="BW16" s="83"/>
      <c r="BX16" s="83"/>
      <c r="BY16" s="83"/>
      <c r="BZ16" s="8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2"/>
      <c r="BM17" s="83"/>
      <c r="BN17" s="83"/>
      <c r="BO17" s="83"/>
      <c r="BP17" s="83"/>
      <c r="BQ17" s="83"/>
      <c r="BR17" s="83"/>
      <c r="BS17" s="83"/>
      <c r="BT17" s="83"/>
      <c r="BU17" s="83"/>
      <c r="BV17" s="83"/>
      <c r="BW17" s="83"/>
      <c r="BX17" s="83"/>
      <c r="BY17" s="83"/>
      <c r="BZ17" s="8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2"/>
      <c r="BM18" s="83"/>
      <c r="BN18" s="83"/>
      <c r="BO18" s="83"/>
      <c r="BP18" s="83"/>
      <c r="BQ18" s="83"/>
      <c r="BR18" s="83"/>
      <c r="BS18" s="83"/>
      <c r="BT18" s="83"/>
      <c r="BU18" s="83"/>
      <c r="BV18" s="83"/>
      <c r="BW18" s="83"/>
      <c r="BX18" s="83"/>
      <c r="BY18" s="83"/>
      <c r="BZ18" s="8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2"/>
      <c r="BM19" s="83"/>
      <c r="BN19" s="83"/>
      <c r="BO19" s="83"/>
      <c r="BP19" s="83"/>
      <c r="BQ19" s="83"/>
      <c r="BR19" s="83"/>
      <c r="BS19" s="83"/>
      <c r="BT19" s="83"/>
      <c r="BU19" s="83"/>
      <c r="BV19" s="83"/>
      <c r="BW19" s="83"/>
      <c r="BX19" s="83"/>
      <c r="BY19" s="83"/>
      <c r="BZ19" s="8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2"/>
      <c r="BM20" s="83"/>
      <c r="BN20" s="83"/>
      <c r="BO20" s="83"/>
      <c r="BP20" s="83"/>
      <c r="BQ20" s="83"/>
      <c r="BR20" s="83"/>
      <c r="BS20" s="83"/>
      <c r="BT20" s="83"/>
      <c r="BU20" s="83"/>
      <c r="BV20" s="83"/>
      <c r="BW20" s="83"/>
      <c r="BX20" s="83"/>
      <c r="BY20" s="83"/>
      <c r="BZ20" s="8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2"/>
      <c r="BM21" s="83"/>
      <c r="BN21" s="83"/>
      <c r="BO21" s="83"/>
      <c r="BP21" s="83"/>
      <c r="BQ21" s="83"/>
      <c r="BR21" s="83"/>
      <c r="BS21" s="83"/>
      <c r="BT21" s="83"/>
      <c r="BU21" s="83"/>
      <c r="BV21" s="83"/>
      <c r="BW21" s="83"/>
      <c r="BX21" s="83"/>
      <c r="BY21" s="83"/>
      <c r="BZ21" s="8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2"/>
      <c r="BM22" s="83"/>
      <c r="BN22" s="83"/>
      <c r="BO22" s="83"/>
      <c r="BP22" s="83"/>
      <c r="BQ22" s="83"/>
      <c r="BR22" s="83"/>
      <c r="BS22" s="83"/>
      <c r="BT22" s="83"/>
      <c r="BU22" s="83"/>
      <c r="BV22" s="83"/>
      <c r="BW22" s="83"/>
      <c r="BX22" s="83"/>
      <c r="BY22" s="83"/>
      <c r="BZ22" s="8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2"/>
      <c r="BM23" s="83"/>
      <c r="BN23" s="83"/>
      <c r="BO23" s="83"/>
      <c r="BP23" s="83"/>
      <c r="BQ23" s="83"/>
      <c r="BR23" s="83"/>
      <c r="BS23" s="83"/>
      <c r="BT23" s="83"/>
      <c r="BU23" s="83"/>
      <c r="BV23" s="83"/>
      <c r="BW23" s="83"/>
      <c r="BX23" s="83"/>
      <c r="BY23" s="83"/>
      <c r="BZ23" s="8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2"/>
      <c r="BM24" s="83"/>
      <c r="BN24" s="83"/>
      <c r="BO24" s="83"/>
      <c r="BP24" s="83"/>
      <c r="BQ24" s="83"/>
      <c r="BR24" s="83"/>
      <c r="BS24" s="83"/>
      <c r="BT24" s="83"/>
      <c r="BU24" s="83"/>
      <c r="BV24" s="83"/>
      <c r="BW24" s="83"/>
      <c r="BX24" s="83"/>
      <c r="BY24" s="83"/>
      <c r="BZ24" s="8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2"/>
      <c r="BM25" s="83"/>
      <c r="BN25" s="83"/>
      <c r="BO25" s="83"/>
      <c r="BP25" s="83"/>
      <c r="BQ25" s="83"/>
      <c r="BR25" s="83"/>
      <c r="BS25" s="83"/>
      <c r="BT25" s="83"/>
      <c r="BU25" s="83"/>
      <c r="BV25" s="83"/>
      <c r="BW25" s="83"/>
      <c r="BX25" s="83"/>
      <c r="BY25" s="83"/>
      <c r="BZ25" s="8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2"/>
      <c r="BM26" s="83"/>
      <c r="BN26" s="83"/>
      <c r="BO26" s="83"/>
      <c r="BP26" s="83"/>
      <c r="BQ26" s="83"/>
      <c r="BR26" s="83"/>
      <c r="BS26" s="83"/>
      <c r="BT26" s="83"/>
      <c r="BU26" s="83"/>
      <c r="BV26" s="83"/>
      <c r="BW26" s="83"/>
      <c r="BX26" s="83"/>
      <c r="BY26" s="83"/>
      <c r="BZ26" s="8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2"/>
      <c r="BM27" s="83"/>
      <c r="BN27" s="83"/>
      <c r="BO27" s="83"/>
      <c r="BP27" s="83"/>
      <c r="BQ27" s="83"/>
      <c r="BR27" s="83"/>
      <c r="BS27" s="83"/>
      <c r="BT27" s="83"/>
      <c r="BU27" s="83"/>
      <c r="BV27" s="83"/>
      <c r="BW27" s="83"/>
      <c r="BX27" s="83"/>
      <c r="BY27" s="83"/>
      <c r="BZ27" s="8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2"/>
      <c r="BM28" s="83"/>
      <c r="BN28" s="83"/>
      <c r="BO28" s="83"/>
      <c r="BP28" s="83"/>
      <c r="BQ28" s="83"/>
      <c r="BR28" s="83"/>
      <c r="BS28" s="83"/>
      <c r="BT28" s="83"/>
      <c r="BU28" s="83"/>
      <c r="BV28" s="83"/>
      <c r="BW28" s="83"/>
      <c r="BX28" s="83"/>
      <c r="BY28" s="83"/>
      <c r="BZ28" s="8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2"/>
      <c r="BM29" s="83"/>
      <c r="BN29" s="83"/>
      <c r="BO29" s="83"/>
      <c r="BP29" s="83"/>
      <c r="BQ29" s="83"/>
      <c r="BR29" s="83"/>
      <c r="BS29" s="83"/>
      <c r="BT29" s="83"/>
      <c r="BU29" s="83"/>
      <c r="BV29" s="83"/>
      <c r="BW29" s="83"/>
      <c r="BX29" s="83"/>
      <c r="BY29" s="83"/>
      <c r="BZ29" s="8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2"/>
      <c r="BM30" s="83"/>
      <c r="BN30" s="83"/>
      <c r="BO30" s="83"/>
      <c r="BP30" s="83"/>
      <c r="BQ30" s="83"/>
      <c r="BR30" s="83"/>
      <c r="BS30" s="83"/>
      <c r="BT30" s="83"/>
      <c r="BU30" s="83"/>
      <c r="BV30" s="83"/>
      <c r="BW30" s="83"/>
      <c r="BX30" s="83"/>
      <c r="BY30" s="83"/>
      <c r="BZ30" s="8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2"/>
      <c r="BM31" s="83"/>
      <c r="BN31" s="83"/>
      <c r="BO31" s="83"/>
      <c r="BP31" s="83"/>
      <c r="BQ31" s="83"/>
      <c r="BR31" s="83"/>
      <c r="BS31" s="83"/>
      <c r="BT31" s="83"/>
      <c r="BU31" s="83"/>
      <c r="BV31" s="83"/>
      <c r="BW31" s="83"/>
      <c r="BX31" s="83"/>
      <c r="BY31" s="83"/>
      <c r="BZ31" s="8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2"/>
      <c r="BM32" s="83"/>
      <c r="BN32" s="83"/>
      <c r="BO32" s="83"/>
      <c r="BP32" s="83"/>
      <c r="BQ32" s="83"/>
      <c r="BR32" s="83"/>
      <c r="BS32" s="83"/>
      <c r="BT32" s="83"/>
      <c r="BU32" s="83"/>
      <c r="BV32" s="83"/>
      <c r="BW32" s="83"/>
      <c r="BX32" s="83"/>
      <c r="BY32" s="83"/>
      <c r="BZ32" s="8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2"/>
      <c r="BM33" s="83"/>
      <c r="BN33" s="83"/>
      <c r="BO33" s="83"/>
      <c r="BP33" s="83"/>
      <c r="BQ33" s="83"/>
      <c r="BR33" s="83"/>
      <c r="BS33" s="83"/>
      <c r="BT33" s="83"/>
      <c r="BU33" s="83"/>
      <c r="BV33" s="83"/>
      <c r="BW33" s="83"/>
      <c r="BX33" s="83"/>
      <c r="BY33" s="83"/>
      <c r="BZ33" s="8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2"/>
      <c r="BM34" s="83"/>
      <c r="BN34" s="83"/>
      <c r="BO34" s="83"/>
      <c r="BP34" s="83"/>
      <c r="BQ34" s="83"/>
      <c r="BR34" s="83"/>
      <c r="BS34" s="83"/>
      <c r="BT34" s="83"/>
      <c r="BU34" s="83"/>
      <c r="BV34" s="83"/>
      <c r="BW34" s="83"/>
      <c r="BX34" s="83"/>
      <c r="BY34" s="83"/>
      <c r="BZ34" s="8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2"/>
      <c r="BM35" s="83"/>
      <c r="BN35" s="83"/>
      <c r="BO35" s="83"/>
      <c r="BP35" s="83"/>
      <c r="BQ35" s="83"/>
      <c r="BR35" s="83"/>
      <c r="BS35" s="83"/>
      <c r="BT35" s="83"/>
      <c r="BU35" s="83"/>
      <c r="BV35" s="83"/>
      <c r="BW35" s="83"/>
      <c r="BX35" s="83"/>
      <c r="BY35" s="83"/>
      <c r="BZ35" s="8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2"/>
      <c r="BM36" s="83"/>
      <c r="BN36" s="83"/>
      <c r="BO36" s="83"/>
      <c r="BP36" s="83"/>
      <c r="BQ36" s="83"/>
      <c r="BR36" s="83"/>
      <c r="BS36" s="83"/>
      <c r="BT36" s="83"/>
      <c r="BU36" s="83"/>
      <c r="BV36" s="83"/>
      <c r="BW36" s="83"/>
      <c r="BX36" s="83"/>
      <c r="BY36" s="83"/>
      <c r="BZ36" s="8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2"/>
      <c r="BM37" s="83"/>
      <c r="BN37" s="83"/>
      <c r="BO37" s="83"/>
      <c r="BP37" s="83"/>
      <c r="BQ37" s="83"/>
      <c r="BR37" s="83"/>
      <c r="BS37" s="83"/>
      <c r="BT37" s="83"/>
      <c r="BU37" s="83"/>
      <c r="BV37" s="83"/>
      <c r="BW37" s="83"/>
      <c r="BX37" s="83"/>
      <c r="BY37" s="83"/>
      <c r="BZ37" s="8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2"/>
      <c r="BM38" s="83"/>
      <c r="BN38" s="83"/>
      <c r="BO38" s="83"/>
      <c r="BP38" s="83"/>
      <c r="BQ38" s="83"/>
      <c r="BR38" s="83"/>
      <c r="BS38" s="83"/>
      <c r="BT38" s="83"/>
      <c r="BU38" s="83"/>
      <c r="BV38" s="83"/>
      <c r="BW38" s="83"/>
      <c r="BX38" s="83"/>
      <c r="BY38" s="83"/>
      <c r="BZ38" s="8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2"/>
      <c r="BM39" s="83"/>
      <c r="BN39" s="83"/>
      <c r="BO39" s="83"/>
      <c r="BP39" s="83"/>
      <c r="BQ39" s="83"/>
      <c r="BR39" s="83"/>
      <c r="BS39" s="83"/>
      <c r="BT39" s="83"/>
      <c r="BU39" s="83"/>
      <c r="BV39" s="83"/>
      <c r="BW39" s="83"/>
      <c r="BX39" s="83"/>
      <c r="BY39" s="83"/>
      <c r="BZ39" s="8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2"/>
      <c r="BM40" s="83"/>
      <c r="BN40" s="83"/>
      <c r="BO40" s="83"/>
      <c r="BP40" s="83"/>
      <c r="BQ40" s="83"/>
      <c r="BR40" s="83"/>
      <c r="BS40" s="83"/>
      <c r="BT40" s="83"/>
      <c r="BU40" s="83"/>
      <c r="BV40" s="83"/>
      <c r="BW40" s="83"/>
      <c r="BX40" s="83"/>
      <c r="BY40" s="83"/>
      <c r="BZ40" s="8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2"/>
      <c r="BM41" s="83"/>
      <c r="BN41" s="83"/>
      <c r="BO41" s="83"/>
      <c r="BP41" s="83"/>
      <c r="BQ41" s="83"/>
      <c r="BR41" s="83"/>
      <c r="BS41" s="83"/>
      <c r="BT41" s="83"/>
      <c r="BU41" s="83"/>
      <c r="BV41" s="83"/>
      <c r="BW41" s="83"/>
      <c r="BX41" s="83"/>
      <c r="BY41" s="83"/>
      <c r="BZ41" s="8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2"/>
      <c r="BM42" s="83"/>
      <c r="BN42" s="83"/>
      <c r="BO42" s="83"/>
      <c r="BP42" s="83"/>
      <c r="BQ42" s="83"/>
      <c r="BR42" s="83"/>
      <c r="BS42" s="83"/>
      <c r="BT42" s="83"/>
      <c r="BU42" s="83"/>
      <c r="BV42" s="83"/>
      <c r="BW42" s="83"/>
      <c r="BX42" s="83"/>
      <c r="BY42" s="83"/>
      <c r="BZ42" s="8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2"/>
      <c r="BM43" s="83"/>
      <c r="BN43" s="83"/>
      <c r="BO43" s="83"/>
      <c r="BP43" s="83"/>
      <c r="BQ43" s="83"/>
      <c r="BR43" s="83"/>
      <c r="BS43" s="83"/>
      <c r="BT43" s="83"/>
      <c r="BU43" s="83"/>
      <c r="BV43" s="83"/>
      <c r="BW43" s="83"/>
      <c r="BX43" s="83"/>
      <c r="BY43" s="83"/>
      <c r="BZ43" s="8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5"/>
      <c r="BM44" s="86"/>
      <c r="BN44" s="86"/>
      <c r="BO44" s="86"/>
      <c r="BP44" s="86"/>
      <c r="BQ44" s="86"/>
      <c r="BR44" s="86"/>
      <c r="BS44" s="86"/>
      <c r="BT44" s="86"/>
      <c r="BU44" s="86"/>
      <c r="BV44" s="86"/>
      <c r="BW44" s="86"/>
      <c r="BX44" s="86"/>
      <c r="BY44" s="86"/>
      <c r="BZ44" s="8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118</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【1,218.70】</v>
      </c>
      <c r="I86" s="26" t="str">
        <f>データ!CA6</f>
        <v>【74.17】</v>
      </c>
      <c r="J86" s="26" t="str">
        <f>データ!CL6</f>
        <v>【218.56】</v>
      </c>
      <c r="K86" s="26" t="str">
        <f>データ!CW6</f>
        <v>【42.86】</v>
      </c>
      <c r="L86" s="26" t="str">
        <f>データ!DH6</f>
        <v>【84.20】</v>
      </c>
      <c r="M86" s="26" t="s">
        <v>44</v>
      </c>
      <c r="N86" s="26" t="s">
        <v>44</v>
      </c>
      <c r="O86" s="26" t="str">
        <f>データ!EO6</f>
        <v>【0.28】</v>
      </c>
    </row>
  </sheetData>
  <sheetProtection algorithmName="SHA-512" hashValue="u634Ks+f9TFzoM8XRPgQMLzU2WcL5z4n+9b5HYDC7jMDCR4CbLBharuG3qL5/JrobMfgxrLQt2OC6If1YgX2ag==" saltValue="9Kvt2ZVDCzXGBOQTa7JlW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9" t="s">
        <v>54</v>
      </c>
      <c r="I3" s="90"/>
      <c r="J3" s="90"/>
      <c r="K3" s="90"/>
      <c r="L3" s="90"/>
      <c r="M3" s="90"/>
      <c r="N3" s="90"/>
      <c r="O3" s="90"/>
      <c r="P3" s="90"/>
      <c r="Q3" s="90"/>
      <c r="R3" s="90"/>
      <c r="S3" s="90"/>
      <c r="T3" s="90"/>
      <c r="U3" s="90"/>
      <c r="V3" s="90"/>
      <c r="W3" s="90"/>
      <c r="X3" s="91"/>
      <c r="Y3" s="95" t="s">
        <v>55</v>
      </c>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c r="DI3" s="88" t="s">
        <v>56</v>
      </c>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c r="EO3" s="88"/>
    </row>
    <row r="4" spans="1:145" x14ac:dyDescent="0.15">
      <c r="A4" s="28" t="s">
        <v>57</v>
      </c>
      <c r="B4" s="30"/>
      <c r="C4" s="30"/>
      <c r="D4" s="30"/>
      <c r="E4" s="30"/>
      <c r="F4" s="30"/>
      <c r="G4" s="30"/>
      <c r="H4" s="92"/>
      <c r="I4" s="93"/>
      <c r="J4" s="93"/>
      <c r="K4" s="93"/>
      <c r="L4" s="93"/>
      <c r="M4" s="93"/>
      <c r="N4" s="93"/>
      <c r="O4" s="93"/>
      <c r="P4" s="93"/>
      <c r="Q4" s="93"/>
      <c r="R4" s="93"/>
      <c r="S4" s="93"/>
      <c r="T4" s="93"/>
      <c r="U4" s="93"/>
      <c r="V4" s="93"/>
      <c r="W4" s="93"/>
      <c r="X4" s="94"/>
      <c r="Y4" s="88" t="s">
        <v>58</v>
      </c>
      <c r="Z4" s="88"/>
      <c r="AA4" s="88"/>
      <c r="AB4" s="88"/>
      <c r="AC4" s="88"/>
      <c r="AD4" s="88"/>
      <c r="AE4" s="88"/>
      <c r="AF4" s="88"/>
      <c r="AG4" s="88"/>
      <c r="AH4" s="88"/>
      <c r="AI4" s="88"/>
      <c r="AJ4" s="88" t="s">
        <v>59</v>
      </c>
      <c r="AK4" s="88"/>
      <c r="AL4" s="88"/>
      <c r="AM4" s="88"/>
      <c r="AN4" s="88"/>
      <c r="AO4" s="88"/>
      <c r="AP4" s="88"/>
      <c r="AQ4" s="88"/>
      <c r="AR4" s="88"/>
      <c r="AS4" s="88"/>
      <c r="AT4" s="88"/>
      <c r="AU4" s="88" t="s">
        <v>60</v>
      </c>
      <c r="AV4" s="88"/>
      <c r="AW4" s="88"/>
      <c r="AX4" s="88"/>
      <c r="AY4" s="88"/>
      <c r="AZ4" s="88"/>
      <c r="BA4" s="88"/>
      <c r="BB4" s="88"/>
      <c r="BC4" s="88"/>
      <c r="BD4" s="88"/>
      <c r="BE4" s="88"/>
      <c r="BF4" s="88" t="s">
        <v>61</v>
      </c>
      <c r="BG4" s="88"/>
      <c r="BH4" s="88"/>
      <c r="BI4" s="88"/>
      <c r="BJ4" s="88"/>
      <c r="BK4" s="88"/>
      <c r="BL4" s="88"/>
      <c r="BM4" s="88"/>
      <c r="BN4" s="88"/>
      <c r="BO4" s="88"/>
      <c r="BP4" s="88"/>
      <c r="BQ4" s="88" t="s">
        <v>62</v>
      </c>
      <c r="BR4" s="88"/>
      <c r="BS4" s="88"/>
      <c r="BT4" s="88"/>
      <c r="BU4" s="88"/>
      <c r="BV4" s="88"/>
      <c r="BW4" s="88"/>
      <c r="BX4" s="88"/>
      <c r="BY4" s="88"/>
      <c r="BZ4" s="88"/>
      <c r="CA4" s="88"/>
      <c r="CB4" s="88" t="s">
        <v>63</v>
      </c>
      <c r="CC4" s="88"/>
      <c r="CD4" s="88"/>
      <c r="CE4" s="88"/>
      <c r="CF4" s="88"/>
      <c r="CG4" s="88"/>
      <c r="CH4" s="88"/>
      <c r="CI4" s="88"/>
      <c r="CJ4" s="88"/>
      <c r="CK4" s="88"/>
      <c r="CL4" s="88"/>
      <c r="CM4" s="88" t="s">
        <v>64</v>
      </c>
      <c r="CN4" s="88"/>
      <c r="CO4" s="88"/>
      <c r="CP4" s="88"/>
      <c r="CQ4" s="88"/>
      <c r="CR4" s="88"/>
      <c r="CS4" s="88"/>
      <c r="CT4" s="88"/>
      <c r="CU4" s="88"/>
      <c r="CV4" s="88"/>
      <c r="CW4" s="88"/>
      <c r="CX4" s="88" t="s">
        <v>65</v>
      </c>
      <c r="CY4" s="88"/>
      <c r="CZ4" s="88"/>
      <c r="DA4" s="88"/>
      <c r="DB4" s="88"/>
      <c r="DC4" s="88"/>
      <c r="DD4" s="88"/>
      <c r="DE4" s="88"/>
      <c r="DF4" s="88"/>
      <c r="DG4" s="88"/>
      <c r="DH4" s="88"/>
      <c r="DI4" s="88" t="s">
        <v>66</v>
      </c>
      <c r="DJ4" s="88"/>
      <c r="DK4" s="88"/>
      <c r="DL4" s="88"/>
      <c r="DM4" s="88"/>
      <c r="DN4" s="88"/>
      <c r="DO4" s="88"/>
      <c r="DP4" s="88"/>
      <c r="DQ4" s="88"/>
      <c r="DR4" s="88"/>
      <c r="DS4" s="88"/>
      <c r="DT4" s="88" t="s">
        <v>67</v>
      </c>
      <c r="DU4" s="88"/>
      <c r="DV4" s="88"/>
      <c r="DW4" s="88"/>
      <c r="DX4" s="88"/>
      <c r="DY4" s="88"/>
      <c r="DZ4" s="88"/>
      <c r="EA4" s="88"/>
      <c r="EB4" s="88"/>
      <c r="EC4" s="88"/>
      <c r="ED4" s="88"/>
      <c r="EE4" s="88" t="s">
        <v>68</v>
      </c>
      <c r="EF4" s="88"/>
      <c r="EG4" s="88"/>
      <c r="EH4" s="88"/>
      <c r="EI4" s="88"/>
      <c r="EJ4" s="88"/>
      <c r="EK4" s="88"/>
      <c r="EL4" s="88"/>
      <c r="EM4" s="88"/>
      <c r="EN4" s="88"/>
      <c r="EO4" s="88"/>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442062</v>
      </c>
      <c r="D6" s="33">
        <f t="shared" si="3"/>
        <v>47</v>
      </c>
      <c r="E6" s="33">
        <f t="shared" si="3"/>
        <v>17</v>
      </c>
      <c r="F6" s="33">
        <f t="shared" si="3"/>
        <v>4</v>
      </c>
      <c r="G6" s="33">
        <f t="shared" si="3"/>
        <v>0</v>
      </c>
      <c r="H6" s="33" t="str">
        <f t="shared" si="3"/>
        <v>大分県　臼杵市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5.32</v>
      </c>
      <c r="Q6" s="34">
        <f t="shared" si="3"/>
        <v>112.23</v>
      </c>
      <c r="R6" s="34">
        <f t="shared" si="3"/>
        <v>3410</v>
      </c>
      <c r="S6" s="34">
        <f t="shared" si="3"/>
        <v>38231</v>
      </c>
      <c r="T6" s="34">
        <f t="shared" si="3"/>
        <v>291.2</v>
      </c>
      <c r="U6" s="34">
        <f t="shared" si="3"/>
        <v>131.29</v>
      </c>
      <c r="V6" s="34">
        <f t="shared" si="3"/>
        <v>2026</v>
      </c>
      <c r="W6" s="34">
        <f t="shared" si="3"/>
        <v>1.24</v>
      </c>
      <c r="X6" s="34">
        <f t="shared" si="3"/>
        <v>1633.87</v>
      </c>
      <c r="Y6" s="35">
        <f>IF(Y7="",NA(),Y7)</f>
        <v>85.6</v>
      </c>
      <c r="Z6" s="35">
        <f t="shared" ref="Z6:AH6" si="4">IF(Z7="",NA(),Z7)</f>
        <v>87.97</v>
      </c>
      <c r="AA6" s="35">
        <f t="shared" si="4"/>
        <v>90.08</v>
      </c>
      <c r="AB6" s="35">
        <f t="shared" si="4"/>
        <v>86.31</v>
      </c>
      <c r="AC6" s="35">
        <f t="shared" si="4"/>
        <v>90.15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417.89</v>
      </c>
      <c r="BG6" s="35">
        <f t="shared" ref="BG6:BO6" si="7">IF(BG7="",NA(),BG7)</f>
        <v>375.07</v>
      </c>
      <c r="BH6" s="35">
        <f t="shared" si="7"/>
        <v>445.96</v>
      </c>
      <c r="BI6" s="35">
        <f t="shared" si="7"/>
        <v>612.28</v>
      </c>
      <c r="BJ6" s="35">
        <f t="shared" si="7"/>
        <v>693.76</v>
      </c>
      <c r="BK6" s="35">
        <f t="shared" si="7"/>
        <v>1434.89</v>
      </c>
      <c r="BL6" s="35">
        <f t="shared" si="7"/>
        <v>1298.9100000000001</v>
      </c>
      <c r="BM6" s="35">
        <f t="shared" si="7"/>
        <v>1243.71</v>
      </c>
      <c r="BN6" s="35">
        <f t="shared" si="7"/>
        <v>1194.1500000000001</v>
      </c>
      <c r="BO6" s="35">
        <f t="shared" si="7"/>
        <v>1206.79</v>
      </c>
      <c r="BP6" s="34" t="str">
        <f>IF(BP7="","",IF(BP7="-","【-】","【"&amp;SUBSTITUTE(TEXT(BP7,"#,##0.00"),"-","△")&amp;"】"))</f>
        <v>【1,218.70】</v>
      </c>
      <c r="BQ6" s="35">
        <f>IF(BQ7="",NA(),BQ7)</f>
        <v>64.94</v>
      </c>
      <c r="BR6" s="35">
        <f t="shared" ref="BR6:BZ6" si="8">IF(BR7="",NA(),BR7)</f>
        <v>64.5</v>
      </c>
      <c r="BS6" s="35">
        <f t="shared" si="8"/>
        <v>65.75</v>
      </c>
      <c r="BT6" s="35">
        <f t="shared" si="8"/>
        <v>65.849999999999994</v>
      </c>
      <c r="BU6" s="35">
        <f t="shared" si="8"/>
        <v>62.17</v>
      </c>
      <c r="BV6" s="35">
        <f t="shared" si="8"/>
        <v>66.22</v>
      </c>
      <c r="BW6" s="35">
        <f t="shared" si="8"/>
        <v>69.87</v>
      </c>
      <c r="BX6" s="35">
        <f t="shared" si="8"/>
        <v>74.3</v>
      </c>
      <c r="BY6" s="35">
        <f t="shared" si="8"/>
        <v>72.260000000000005</v>
      </c>
      <c r="BZ6" s="35">
        <f t="shared" si="8"/>
        <v>71.84</v>
      </c>
      <c r="CA6" s="34" t="str">
        <f>IF(CA7="","",IF(CA7="-","【-】","【"&amp;SUBSTITUTE(TEXT(CA7,"#,##0.00"),"-","△")&amp;"】"))</f>
        <v>【74.17】</v>
      </c>
      <c r="CB6" s="35">
        <f>IF(CB7="",NA(),CB7)</f>
        <v>275.97000000000003</v>
      </c>
      <c r="CC6" s="35">
        <f t="shared" ref="CC6:CK6" si="9">IF(CC7="",NA(),CC7)</f>
        <v>280.14999999999998</v>
      </c>
      <c r="CD6" s="35">
        <f t="shared" si="9"/>
        <v>275.05</v>
      </c>
      <c r="CE6" s="35">
        <f t="shared" si="9"/>
        <v>273.86</v>
      </c>
      <c r="CF6" s="35">
        <f t="shared" si="9"/>
        <v>272.14</v>
      </c>
      <c r="CG6" s="35">
        <f t="shared" si="9"/>
        <v>246.72</v>
      </c>
      <c r="CH6" s="35">
        <f t="shared" si="9"/>
        <v>234.96</v>
      </c>
      <c r="CI6" s="35">
        <f t="shared" si="9"/>
        <v>221.81</v>
      </c>
      <c r="CJ6" s="35">
        <f t="shared" si="9"/>
        <v>230.02</v>
      </c>
      <c r="CK6" s="35">
        <f t="shared" si="9"/>
        <v>228.47</v>
      </c>
      <c r="CL6" s="34" t="str">
        <f>IF(CL7="","",IF(CL7="-","【-】","【"&amp;SUBSTITUTE(TEXT(CL7,"#,##0.00"),"-","△")&amp;"】"))</f>
        <v>【218.56】</v>
      </c>
      <c r="CM6" s="35">
        <f>IF(CM7="",NA(),CM7)</f>
        <v>45.89</v>
      </c>
      <c r="CN6" s="35">
        <f t="shared" ref="CN6:CV6" si="10">IF(CN7="",NA(),CN7)</f>
        <v>44.22</v>
      </c>
      <c r="CO6" s="35">
        <f t="shared" si="10"/>
        <v>43.11</v>
      </c>
      <c r="CP6" s="35">
        <f t="shared" si="10"/>
        <v>44.44</v>
      </c>
      <c r="CQ6" s="35">
        <f t="shared" si="10"/>
        <v>42.56</v>
      </c>
      <c r="CR6" s="35">
        <f t="shared" si="10"/>
        <v>41.35</v>
      </c>
      <c r="CS6" s="35">
        <f t="shared" si="10"/>
        <v>42.9</v>
      </c>
      <c r="CT6" s="35">
        <f t="shared" si="10"/>
        <v>43.36</v>
      </c>
      <c r="CU6" s="35">
        <f t="shared" si="10"/>
        <v>42.56</v>
      </c>
      <c r="CV6" s="35">
        <f t="shared" si="10"/>
        <v>42.47</v>
      </c>
      <c r="CW6" s="34" t="str">
        <f>IF(CW7="","",IF(CW7="-","【-】","【"&amp;SUBSTITUTE(TEXT(CW7,"#,##0.00"),"-","△")&amp;"】"))</f>
        <v>【42.86】</v>
      </c>
      <c r="CX6" s="35">
        <f>IF(CX7="",NA(),CX7)</f>
        <v>70.61</v>
      </c>
      <c r="CY6" s="35">
        <f t="shared" ref="CY6:DG6" si="11">IF(CY7="",NA(),CY7)</f>
        <v>70.819999999999993</v>
      </c>
      <c r="CZ6" s="35">
        <f t="shared" si="11"/>
        <v>71.98</v>
      </c>
      <c r="DA6" s="35">
        <f t="shared" si="11"/>
        <v>71.28</v>
      </c>
      <c r="DB6" s="35">
        <f t="shared" si="11"/>
        <v>73.489999999999995</v>
      </c>
      <c r="DC6" s="35">
        <f t="shared" si="11"/>
        <v>82.9</v>
      </c>
      <c r="DD6" s="35">
        <f t="shared" si="11"/>
        <v>83.5</v>
      </c>
      <c r="DE6" s="35">
        <f t="shared" si="11"/>
        <v>83.06</v>
      </c>
      <c r="DF6" s="35">
        <f t="shared" si="11"/>
        <v>83.32</v>
      </c>
      <c r="DG6" s="35">
        <f t="shared" si="11"/>
        <v>83.75</v>
      </c>
      <c r="DH6" s="34" t="str">
        <f>IF(DH7="","",IF(DH7="-","【-】","【"&amp;SUBSTITUTE(TEXT(DH7,"#,##0.00"),"-","△")&amp;"】"))</f>
        <v>【84.20】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0.76</v>
      </c>
      <c r="EG6" s="35">
        <f t="shared" si="14"/>
        <v>0.12</v>
      </c>
      <c r="EH6" s="34">
        <f t="shared" si="14"/>
        <v>0</v>
      </c>
      <c r="EI6" s="34">
        <f t="shared" si="14"/>
        <v>0</v>
      </c>
      <c r="EJ6" s="35">
        <f t="shared" si="14"/>
        <v>7.0000000000000007E-2</v>
      </c>
      <c r="EK6" s="35">
        <f t="shared" si="14"/>
        <v>0.09</v>
      </c>
      <c r="EL6" s="35">
        <f t="shared" si="14"/>
        <v>0.09</v>
      </c>
      <c r="EM6" s="35">
        <f t="shared" si="14"/>
        <v>0.13</v>
      </c>
      <c r="EN6" s="35">
        <f t="shared" si="14"/>
        <v>0.36</v>
      </c>
      <c r="EO6" s="34" t="str">
        <f>IF(EO7="","",IF(EO7="-","【-】","【"&amp;SUBSTITUTE(TEXT(EO7,"#,##0.00"),"-","△")&amp;"】"))</f>
        <v>【0.28】</v>
      </c>
    </row>
    <row r="7" spans="1:145" s="36" customFormat="1" x14ac:dyDescent="0.15">
      <c r="A7" s="28"/>
      <c r="B7" s="37">
        <v>2019</v>
      </c>
      <c r="C7" s="37">
        <v>442062</v>
      </c>
      <c r="D7" s="37">
        <v>47</v>
      </c>
      <c r="E7" s="37">
        <v>17</v>
      </c>
      <c r="F7" s="37">
        <v>4</v>
      </c>
      <c r="G7" s="37">
        <v>0</v>
      </c>
      <c r="H7" s="37" t="s">
        <v>98</v>
      </c>
      <c r="I7" s="37" t="s">
        <v>99</v>
      </c>
      <c r="J7" s="37" t="s">
        <v>100</v>
      </c>
      <c r="K7" s="37" t="s">
        <v>101</v>
      </c>
      <c r="L7" s="37" t="s">
        <v>102</v>
      </c>
      <c r="M7" s="37" t="s">
        <v>103</v>
      </c>
      <c r="N7" s="38" t="s">
        <v>104</v>
      </c>
      <c r="O7" s="38" t="s">
        <v>105</v>
      </c>
      <c r="P7" s="38">
        <v>5.32</v>
      </c>
      <c r="Q7" s="38">
        <v>112.23</v>
      </c>
      <c r="R7" s="38">
        <v>3410</v>
      </c>
      <c r="S7" s="38">
        <v>38231</v>
      </c>
      <c r="T7" s="38">
        <v>291.2</v>
      </c>
      <c r="U7" s="38">
        <v>131.29</v>
      </c>
      <c r="V7" s="38">
        <v>2026</v>
      </c>
      <c r="W7" s="38">
        <v>1.24</v>
      </c>
      <c r="X7" s="38">
        <v>1633.87</v>
      </c>
      <c r="Y7" s="38">
        <v>85.6</v>
      </c>
      <c r="Z7" s="38">
        <v>87.97</v>
      </c>
      <c r="AA7" s="38">
        <v>90.08</v>
      </c>
      <c r="AB7" s="38">
        <v>86.31</v>
      </c>
      <c r="AC7" s="38">
        <v>90.15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417.89</v>
      </c>
      <c r="BG7" s="38">
        <v>375.07</v>
      </c>
      <c r="BH7" s="38">
        <v>445.96</v>
      </c>
      <c r="BI7" s="38">
        <v>612.28</v>
      </c>
      <c r="BJ7" s="38">
        <v>693.76</v>
      </c>
      <c r="BK7" s="38">
        <v>1434.89</v>
      </c>
      <c r="BL7" s="38">
        <v>1298.9100000000001</v>
      </c>
      <c r="BM7" s="38">
        <v>1243.71</v>
      </c>
      <c r="BN7" s="38">
        <v>1194.1500000000001</v>
      </c>
      <c r="BO7" s="38">
        <v>1206.79</v>
      </c>
      <c r="BP7" s="38">
        <v>1218.7</v>
      </c>
      <c r="BQ7" s="38">
        <v>64.94</v>
      </c>
      <c r="BR7" s="38">
        <v>64.5</v>
      </c>
      <c r="BS7" s="38">
        <v>65.75</v>
      </c>
      <c r="BT7" s="38">
        <v>65.849999999999994</v>
      </c>
      <c r="BU7" s="38">
        <v>62.17</v>
      </c>
      <c r="BV7" s="38">
        <v>66.22</v>
      </c>
      <c r="BW7" s="38">
        <v>69.87</v>
      </c>
      <c r="BX7" s="38">
        <v>74.3</v>
      </c>
      <c r="BY7" s="38">
        <v>72.260000000000005</v>
      </c>
      <c r="BZ7" s="38">
        <v>71.84</v>
      </c>
      <c r="CA7" s="38">
        <v>74.17</v>
      </c>
      <c r="CB7" s="38">
        <v>275.97000000000003</v>
      </c>
      <c r="CC7" s="38">
        <v>280.14999999999998</v>
      </c>
      <c r="CD7" s="38">
        <v>275.05</v>
      </c>
      <c r="CE7" s="38">
        <v>273.86</v>
      </c>
      <c r="CF7" s="38">
        <v>272.14</v>
      </c>
      <c r="CG7" s="38">
        <v>246.72</v>
      </c>
      <c r="CH7" s="38">
        <v>234.96</v>
      </c>
      <c r="CI7" s="38">
        <v>221.81</v>
      </c>
      <c r="CJ7" s="38">
        <v>230.02</v>
      </c>
      <c r="CK7" s="38">
        <v>228.47</v>
      </c>
      <c r="CL7" s="38">
        <v>218.56</v>
      </c>
      <c r="CM7" s="38">
        <v>45.89</v>
      </c>
      <c r="CN7" s="38">
        <v>44.22</v>
      </c>
      <c r="CO7" s="38">
        <v>43.11</v>
      </c>
      <c r="CP7" s="38">
        <v>44.44</v>
      </c>
      <c r="CQ7" s="38">
        <v>42.56</v>
      </c>
      <c r="CR7" s="38">
        <v>41.35</v>
      </c>
      <c r="CS7" s="38">
        <v>42.9</v>
      </c>
      <c r="CT7" s="38">
        <v>43.36</v>
      </c>
      <c r="CU7" s="38">
        <v>42.56</v>
      </c>
      <c r="CV7" s="38">
        <v>42.47</v>
      </c>
      <c r="CW7" s="38">
        <v>42.86</v>
      </c>
      <c r="CX7" s="38">
        <v>70.61</v>
      </c>
      <c r="CY7" s="38">
        <v>70.819999999999993</v>
      </c>
      <c r="CZ7" s="38">
        <v>71.98</v>
      </c>
      <c r="DA7" s="38">
        <v>71.28</v>
      </c>
      <c r="DB7" s="38">
        <v>73.489999999999995</v>
      </c>
      <c r="DC7" s="38">
        <v>82.9</v>
      </c>
      <c r="DD7" s="38">
        <v>83.5</v>
      </c>
      <c r="DE7" s="38">
        <v>83.06</v>
      </c>
      <c r="DF7" s="38">
        <v>83.32</v>
      </c>
      <c r="DG7" s="38">
        <v>83.75</v>
      </c>
      <c r="DH7" s="38">
        <v>84.2</v>
      </c>
      <c r="DI7" s="38"/>
      <c r="DJ7" s="38"/>
      <c r="DK7" s="38"/>
      <c r="DL7" s="38"/>
      <c r="DM7" s="38"/>
      <c r="DN7" s="38"/>
      <c r="DO7" s="38"/>
      <c r="DP7" s="38"/>
      <c r="DQ7" s="38"/>
      <c r="DR7" s="38"/>
      <c r="DS7" s="38"/>
      <c r="DT7" s="38"/>
      <c r="DU7" s="38"/>
      <c r="DV7" s="38"/>
      <c r="DW7" s="38"/>
      <c r="DX7" s="38"/>
      <c r="DY7" s="38"/>
      <c r="DZ7" s="38"/>
      <c r="EA7" s="38"/>
      <c r="EB7" s="38"/>
      <c r="EC7" s="38"/>
      <c r="ED7" s="38"/>
      <c r="EE7" s="38">
        <v>0</v>
      </c>
      <c r="EF7" s="38">
        <v>0.76</v>
      </c>
      <c r="EG7" s="38">
        <v>0.12</v>
      </c>
      <c r="EH7" s="38">
        <v>0</v>
      </c>
      <c r="EI7" s="38">
        <v>0</v>
      </c>
      <c r="EJ7" s="38">
        <v>7.0000000000000007E-2</v>
      </c>
      <c r="EK7" s="38">
        <v>0.09</v>
      </c>
      <c r="EL7" s="38">
        <v>0.09</v>
      </c>
      <c r="EM7" s="38">
        <v>0.13</v>
      </c>
      <c r="EN7" s="38">
        <v>0.36</v>
      </c>
      <c r="EO7" s="38">
        <v>0.28000000000000003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2020-12-04T02:58:08Z</dcterms:created>
  <dcterms:modified xsi:type="dcterms:W3CDTF">2021-01-14T00:17:14Z</dcterms:modified>
  <cp:category/>
</cp:coreProperties>
</file>