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2(R１年度分析）\"/>
    </mc:Choice>
  </mc:AlternateContent>
  <workbookProtection workbookAlgorithmName="SHA-512" workbookHashValue="BV9TNVsNAWMHJ5cVlopNpW0TQso9+/4PLeO0QdQvstB90dV7EIRnsmwuzyPahS4UAdsG1IqsQJZbYvztOSTarg==" workbookSaltValue="uFT4ap48N1AiqxZ87x1wnw==" workbookSpinCount="100000" lockStructure="1"/>
  <bookViews>
    <workbookView xWindow="0" yWindow="0" windowWidth="19200" windowHeight="11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<sst xmlns="http://schemas.openxmlformats.org/spreadsheetml/2006/main" count="236" uniqueCount="121">
  <si>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</si>
  <si>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</si>
  <si>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</si>
  <si>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</si>
  <si>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</si>
  <si>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</si>
  <si>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</si>
  <si>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</si>
  <si>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</si>
  <si>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</si>
  <si>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</si>
  <si>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</si>
  <si>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</si>
  <si>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</si>
  <si>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</si>
  <si>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</si>
  <si>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</si>
  <si>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</si>
  <si>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</si>
  <si>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</si>
  <si>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</si>
  <si>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</si>
  <si>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</si>
  <si>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</si>
  <si>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</si>
  <si>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</si>
  <si>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</si>
  <si>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</si>
  <si>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</si>
  <si>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</si>
  <si>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</si>
  <si>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</si>
  <si>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</si>
  <si>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</si>
  <si>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</si>
  <si>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</si>
  <si>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</si>
  <si>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</si>
  <si>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</si>
  <si>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</si>
  <si>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</si>
  <si>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</si>
  <si>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</si>
  <si>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</si>
  <si>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</si>
  <si>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</si>
  <si>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</si>
  <si>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</si>
  <si>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</si>
  <si>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</si>
  <si>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</si>
  <si>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</si>
  <si>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</si>
  <si>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</si>
  <si>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</si>
  <si>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</si>
  <si>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</si>
  <si>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</si>
  <si>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</si>
  <si>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</si>
  <si>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</si>
  <si>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</si>
  <si>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</si>
  <si>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</si>
  <si>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</si>
  <si>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</si>
  <si>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</si>
  <si>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</si>
  <si>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</si>
  <si>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</si>
  <si>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</si>
  <si>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</si>
  <si>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</si>
  <si>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</si>
  <si>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</si>
  <si>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</si>
  <si>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</si>
  <si>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</si>
  <si>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</si>
  <si>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</si>
  <si>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</si>
  <si>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</si>
  <si>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</si>
  <si>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</si>
  <si>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</si>
  <si>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</si>
  <si>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</si>
  <si>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</si>
  <si>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</si>
  <si>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</si>
  <si>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</si>
  <si>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</si>
  <si>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</si>
  <si>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</si>
  <si>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</si>
  <si>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</si>
  <si>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</si>
  <si>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</si>
  <si>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</si>
  <si>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</si>
  <si>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</si>
  <si>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</si>
  <si>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</si>
  <si>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</si>
  <si>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</si>
  <si>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</si>
  <si>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</si>
  <si>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</si>
  <si>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</si>
  <si>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</si>
  <si>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</si>
  <si>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</si>
  <si>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</si>
  <si>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</si>
  <si>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</si>
  <si>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</si>
  <si>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</si>
  <si>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</si>
  <si>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</si>
  <si>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です。令和元年度は打切り決算により前年度より0.89ポイントの悪化となりました。企業債元利償還金がピークを過ぎ費用は減少傾向にあります。今後も経常経費の抑制に努め、水洗化率の向上に努め収益の向上に努めます。
④『企業債残高対事業規模比率』・・・使用料収入に対する企業債残高の割合であり、企業債残高の規模を表す指標です。類似団体平均及び全国平均を下回っていますが、打ち切り決算により悪化となりました。
⑤『経費回収率』・・・使用料で回収すべき経費を、どの程度使用料で賄えているかを表した指標です。類似団体平均値を依然下回っています。今後も水洗化を促進させ経費回収率の向上に努めますが、施設の老朽化により維持管理費が増加傾向にあるため、今後は横ばい又は緩やかに減少していく見通しです。
⑥『汚水処理原価』・・・有収水量１㎥あたりの汚水処理に要した費用であり、汚水資本費・汚水維持管理費の両方を含めた汚水処理に係るコストを表した指標です。依然、類似団体平均値を上回っています。維持管理費が増加傾向にあるため、今後も横ばい又は緩やかに増加していく見通しです。
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です。水洗化率の向上により前年度から利用率が向上しています。
⑧『水洗化率』・・現在処理区域内人口のうち、実際に水洗便所を設置して汚水処理している人口の割合を表した指標です。木保佐地区の整備が完了したことで水洗化率の向上に繋がっています。
⑦⑧ともに現在は面整備が完了していないため、類似団体平均値を下回っています。引き続き接続を推進していきますが、人口が減少していくため大幅な数値の改善は厳しい見通しです。今後は施設のダウンサイジング等も検討する必要があります。</t>
    <rPh sb="71" eb="73">
      <t>レイワ</t>
    </rPh>
    <rPh sb="73" eb="74">
      <t>ガン</t>
    </rPh>
    <rPh sb="74" eb="76">
      <t>ネンド</t>
    </rPh>
    <rPh sb="77" eb="79">
      <t>ウチキ</t>
    </rPh>
    <rPh sb="80" eb="82">
      <t>ケッサン</t>
    </rPh>
    <rPh sb="85" eb="88">
      <t>ゼンネンド</t>
    </rPh>
    <rPh sb="99" eb="101">
      <t>アッカ</t>
    </rPh>
    <rPh sb="136" eb="138">
      <t>コンゴ</t>
    </rPh>
    <rPh sb="139" eb="141">
      <t>ケイジョウ</t>
    </rPh>
    <rPh sb="141" eb="143">
      <t>ケイヒ</t>
    </rPh>
    <rPh sb="144" eb="146">
      <t>ヨクセイ</t>
    </rPh>
    <rPh sb="147" eb="148">
      <t>ツト</t>
    </rPh>
    <rPh sb="150" eb="153">
      <t>スイセンカ</t>
    </rPh>
    <rPh sb="153" eb="154">
      <t>リツ</t>
    </rPh>
    <rPh sb="155" eb="157">
      <t>コウジョウ</t>
    </rPh>
    <rPh sb="158" eb="159">
      <t>ツト</t>
    </rPh>
    <rPh sb="160" eb="162">
      <t>シュウエキ</t>
    </rPh>
    <rPh sb="163" eb="165">
      <t>コウジョウ</t>
    </rPh>
    <rPh sb="166" eb="167">
      <t>ツト</t>
    </rPh>
    <rPh sb="249" eb="250">
      <t>ウ</t>
    </rPh>
    <rPh sb="251" eb="252">
      <t>キ</t>
    </rPh>
    <rPh sb="253" eb="255">
      <t>ケッサン</t>
    </rPh>
    <rPh sb="258" eb="260">
      <t>アッカ</t>
    </rPh>
    <rPh sb="359" eb="361">
      <t>シセツ</t>
    </rPh>
    <rPh sb="362" eb="365">
      <t>ロウキュウカ</t>
    </rPh>
    <rPh sb="484" eb="486">
      <t>イゼン</t>
    </rPh>
    <rPh sb="655" eb="658">
      <t>スイセンカ</t>
    </rPh>
    <rPh sb="658" eb="659">
      <t>リツ</t>
    </rPh>
    <rPh sb="660" eb="662">
      <t>コウジョウ</t>
    </rPh>
    <rPh sb="665" eb="668">
      <t>ゼンネンド</t>
    </rPh>
    <rPh sb="670" eb="673">
      <t>リヨウリツ</t>
    </rPh>
    <rPh sb="674" eb="676">
      <t>コウジョウ</t>
    </rPh>
    <phoneticPr fontId="4"/>
  </si>
  <si>
    <t>　施設の更新等について、終末処理場に関しては、平成２０～２１年度に長寿命化の１期工事を行い、平成２６年度より２期工事を開始し更新を行っています。今後も大規模な施設更新を図り老朽化対策に努めます。
　管渠に関しては、供用開始が昭和５８年のため耐用年数を経過しておらず、現状更新は行っていませんが、令和２年度からの法適化（財務適用）に合わせて効率的な経営を促進させるため、ストックマネジメントにおいて、施設の更新計画を策定したことに伴い、今後、長期的な更新・維持補修の計画見直しを図る必要があります。</t>
    <rPh sb="72" eb="74">
      <t>コンゴ</t>
    </rPh>
    <rPh sb="75" eb="78">
      <t>ダイキボ</t>
    </rPh>
    <rPh sb="79" eb="81">
      <t>シセツ</t>
    </rPh>
    <rPh sb="81" eb="83">
      <t>コウシン</t>
    </rPh>
    <rPh sb="84" eb="85">
      <t>ハカ</t>
    </rPh>
    <rPh sb="86" eb="89">
      <t>ロウキュウカ</t>
    </rPh>
    <rPh sb="89" eb="91">
      <t>タイサク</t>
    </rPh>
    <rPh sb="92" eb="93">
      <t>ツト</t>
    </rPh>
    <rPh sb="147" eb="149">
      <t>レイワ</t>
    </rPh>
    <rPh sb="150" eb="151">
      <t>ネン</t>
    </rPh>
    <rPh sb="151" eb="152">
      <t>ド</t>
    </rPh>
    <rPh sb="157" eb="158">
      <t>カ</t>
    </rPh>
    <rPh sb="159" eb="161">
      <t>ザイム</t>
    </rPh>
    <rPh sb="161" eb="163">
      <t>テキヨウ</t>
    </rPh>
    <rPh sb="169" eb="172">
      <t>コウリツテキ</t>
    </rPh>
    <rPh sb="173" eb="175">
      <t>ケイエイ</t>
    </rPh>
    <rPh sb="176" eb="178">
      <t>ソクシン</t>
    </rPh>
    <rPh sb="217" eb="219">
      <t>コンゴ</t>
    </rPh>
    <rPh sb="234" eb="236">
      <t>ミナオ</t>
    </rPh>
    <rPh sb="238" eb="23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</si>
</sst>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0.04</c:v>
                </c:pt>
                <c:pt idx="4" formatCode="#,##0.00;&quot;△&quot;#,##0.00;&quot;-&quot;">
                  <c:v>1.3</c:v>
                </c:pt>
              </c:numCache>
            </c:numRef>
          </c:val>
          <c:extLst>
            <c:ext xmlns:c16="http://schemas.microsoft.com/office/drawing/2014/chart" uri="{C3380CC4-5D6E-409C-BE32-E72D297353CC}">
              <c16:uniqueId val="{00000000-E09D-49E4-B2E2-CFEC75B4BD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E09D-49E4-B2E2-CFEC75B4BD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44.26</c:v>
                </c:pt>
                <c:pt idx="1">
                  <c:v>43.58</c:v>
                </c:pt>
                <c:pt idx="2">
                  <c:v>43.04</c:v>
                </c:pt>
                <c:pt idx="3">
                  <c:v>43.72</c:v>
                </c:pt>
                <c:pt idx="4">
                  <c:v>51.66</c:v>
                </c:pt>
              </c:numCache>
            </c:numRef>
          </c:val>
          <c:extLst>
            <c:ext xmlns:c16="http://schemas.microsoft.com/office/drawing/2014/chart" uri="{C3380CC4-5D6E-409C-BE32-E72D297353CC}">
              <c16:uniqueId val="{00000000-1D40-449A-94B8-48B63FBBFC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1D40-449A-94B8-48B63FBBFC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82.77</c:v>
                </c:pt>
                <c:pt idx="1">
                  <c:v>82.6</c:v>
                </c:pt>
                <c:pt idx="2">
                  <c:v>82.61</c:v>
                </c:pt>
                <c:pt idx="3">
                  <c:v>83.04</c:v>
                </c:pt>
                <c:pt idx="4">
                  <c:v>83.48</c:v>
                </c:pt>
              </c:numCache>
            </c:numRef>
          </c:val>
          <c:extLst>
            <c:ext xmlns:c16="http://schemas.microsoft.com/office/drawing/2014/chart" uri="{C3380CC4-5D6E-409C-BE32-E72D297353CC}">
              <c16:uniqueId val="{00000000-7629-4173-9968-22CFB16B0B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7629-4173-9968-22CFB16B0B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71.010000000000005</c:v>
                </c:pt>
                <c:pt idx="1">
                  <c:v>70.790000000000006</c:v>
                </c:pt>
                <c:pt idx="2">
                  <c:v>71.66</c:v>
                </c:pt>
                <c:pt idx="3">
                  <c:v>69.239999999999995</c:v>
                </c:pt>
                <c:pt idx="4">
                  <c:v>68.349999999999994</c:v>
                </c:pt>
              </c:numCache>
            </c:numRef>
          </c:val>
          <c:extLst>
            <c:ext xmlns:c16="http://schemas.microsoft.com/office/drawing/2014/chart" uri="{C3380CC4-5D6E-409C-BE32-E72D297353CC}">
              <c16:uniqueId val="{00000000-05B9-40B5-8C41-E7F8EC4012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9-40B5-8C41-E7F8EC4012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E-475C-8260-BA5940789C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E-475C-8260-BA5940789C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F3-43E2-9F36-939D6B985B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F3-43E2-9F36-939D6B985B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F-468B-9040-BF06E2D374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F-468B-9040-BF06E2D374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5-4BC6-8C5B-1A6678179E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5-4BC6-8C5B-1A6678179E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475.42</c:v>
                </c:pt>
                <c:pt idx="1">
                  <c:v>587.07000000000005</c:v>
                </c:pt>
                <c:pt idx="2">
                  <c:v>503.49</c:v>
                </c:pt>
                <c:pt idx="3">
                  <c:v>601.98</c:v>
                </c:pt>
                <c:pt idx="4">
                  <c:v>649.41999999999996</c:v>
                </c:pt>
              </c:numCache>
            </c:numRef>
          </c:val>
          <c:extLst>
            <c:ext xmlns:c16="http://schemas.microsoft.com/office/drawing/2014/chart" uri="{C3380CC4-5D6E-409C-BE32-E72D297353CC}">
              <c16:uniqueId val="{00000000-B305-49D8-BCA2-6BF48AFF77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B305-49D8-BCA2-6BF48AFF77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80.61</c:v>
                </c:pt>
                <c:pt idx="1">
                  <c:v>81.93</c:v>
                </c:pt>
                <c:pt idx="2">
                  <c:v>83.62</c:v>
                </c:pt>
                <c:pt idx="3">
                  <c:v>84.88</c:v>
                </c:pt>
                <c:pt idx="4">
                  <c:v>82.47</c:v>
                </c:pt>
              </c:numCache>
            </c:numRef>
          </c:val>
          <c:extLst>
            <c:ext xmlns:c16="http://schemas.microsoft.com/office/drawing/2014/chart" uri="{C3380CC4-5D6E-409C-BE32-E72D297353CC}">
              <c16:uniqueId val="{00000000-EA19-4E8D-9213-38BD4A61C8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EA19-4E8D-9213-38BD4A61C8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209.54</c:v>
                </c:pt>
                <c:pt idx="1">
                  <c:v>212.9</c:v>
                </c:pt>
                <c:pt idx="2">
                  <c:v>209.74</c:v>
                </c:pt>
                <c:pt idx="3">
                  <c:v>205.11</c:v>
                </c:pt>
                <c:pt idx="4">
                  <c:v>200.23</c:v>
                </c:pt>
              </c:numCache>
            </c:numRef>
          </c:val>
          <c:extLst>
            <c:ext xmlns:c16="http://schemas.microsoft.com/office/drawing/2014/chart" uri="{C3380CC4-5D6E-409C-BE32-E72D297353CC}">
              <c16:uniqueId val="{00000000-D6B0-4A8D-8910-1E077270DD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D6B0-4A8D-8910-1E077270DD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4" zoomScaleNormal="10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38231</v>
      </c>
      <c r="AM8" s="51"/>
      <c r="AN8" s="51"/>
      <c r="AO8" s="51"/>
      <c r="AP8" s="51"/>
      <c r="AQ8" s="51"/>
      <c r="AR8" s="51"/>
      <c r="AS8" s="51"/>
      <c r="AT8" s="46">
        <f>データ!T6</f>
        <v>291.2</v>
      </c>
      <c r="AU8" s="46"/>
      <c r="AV8" s="46"/>
      <c r="AW8" s="46"/>
      <c r="AX8" s="46"/>
      <c r="AY8" s="46"/>
      <c r="AZ8" s="46"/>
      <c r="BA8" s="46"/>
      <c r="BB8" s="46">
        <f>データ!U6</f>
        <v>131.29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43.25</v>
      </c>
      <c r="Q10" s="46"/>
      <c r="R10" s="46"/>
      <c r="S10" s="46"/>
      <c r="T10" s="46"/>
      <c r="U10" s="46"/>
      <c r="V10" s="46"/>
      <c r="W10" s="46">
        <f>データ!Q6</f>
        <v>85.87</v>
      </c>
      <c r="X10" s="46"/>
      <c r="Y10" s="46"/>
      <c r="Z10" s="46"/>
      <c r="AA10" s="46"/>
      <c r="AB10" s="46"/>
      <c r="AC10" s="46"/>
      <c r="AD10" s="51">
        <f>データ!R6</f>
        <v>2920</v>
      </c>
      <c r="AE10" s="51"/>
      <c r="AF10" s="51"/>
      <c r="AG10" s="51"/>
      <c r="AH10" s="51"/>
      <c r="AI10" s="51"/>
      <c r="AJ10" s="51"/>
      <c r="AK10" s="2"/>
      <c r="AL10" s="51">
        <f>データ!V6</f>
        <v>16467</v>
      </c>
      <c r="AM10" s="51"/>
      <c r="AN10" s="51"/>
      <c r="AO10" s="51"/>
      <c r="AP10" s="51"/>
      <c r="AQ10" s="51"/>
      <c r="AR10" s="51"/>
      <c r="AS10" s="51"/>
      <c r="AT10" s="46">
        <f>データ!W6</f>
        <v>4.8600000000000003</v>
      </c>
      <c r="AU10" s="46"/>
      <c r="AV10" s="46"/>
      <c r="AW10" s="46"/>
      <c r="AX10" s="46"/>
      <c r="AY10" s="46"/>
      <c r="AZ10" s="46"/>
      <c r="BA10" s="46"/>
      <c r="BB10" s="46">
        <f>データ!X6</f>
        <v>3388.27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Nan17Df3maLp7rUtOxv+UCY/xNG9o+1NVswIWczpJ5JZfzg6gFtyFME+nj3371guH+gOycUeGmPBXDKBWmJOvg==" saltValue="xQ0zaI1l/NJLgNP4kT+o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442062</v>
      </c>
      <c r="D6" s="33">
        <f t="shared" si="3"/>
        <v>47</v>
      </c>
      <c r="E6" s="33">
        <f t="shared" si="3"/>
        <v>17</v>
      </c>
      <c r="F6" s="33">
        <f t="shared" si="3"/>
        <v>1</v>
      </c>
      <c r="G6" s="33">
        <f t="shared" si="3"/>
        <v>0</v>
      </c>
      <c r="H6" s="33" t="str">
        <f t="shared" si="3"/>
        <v>大分県　臼杵市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43.25</v>
      </c>
      <c r="Q6" s="34">
        <f t="shared" si="3"/>
        <v>85.87</v>
      </c>
      <c r="R6" s="34">
        <f t="shared" si="3"/>
        <v>2920</v>
      </c>
      <c r="S6" s="34">
        <f t="shared" si="3"/>
        <v>38231</v>
      </c>
      <c r="T6" s="34">
        <f t="shared" si="3"/>
        <v>291.2</v>
      </c>
      <c r="U6" s="34">
        <f t="shared" si="3"/>
        <v>131.29</v>
      </c>
      <c r="V6" s="34">
        <f t="shared" si="3"/>
        <v>16467</v>
      </c>
      <c r="W6" s="34">
        <f t="shared" si="3"/>
        <v>4.8600000000000003</v>
      </c>
      <c r="X6" s="34">
        <f t="shared" si="3"/>
        <v>3388.27</v>
      </c>
      <c r="Y6" s="35">
        <f>IF(Y7="",NA(),Y7)</f>
        <v>71.010000000000005</v>
      </c>
      <c r="Z6" s="35">
        <f t="shared" ref="Z6:AH6" si="4">IF(Z7="",NA(),Z7)</f>
        <v>70.790000000000006</v>
      </c>
      <c r="AA6" s="35">
        <f t="shared" si="4"/>
        <v>71.66</v>
      </c>
      <c r="AB6" s="35">
        <f t="shared" si="4"/>
        <v>69.239999999999995</v>
      </c>
      <c r="AC6" s="35">
        <f t="shared" si="4"/>
        <v>68.349999999999994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475.42</v>
      </c>
      <c r="BG6" s="35">
        <f t="shared" ref="BG6:BO6" si="7">IF(BG7="",NA(),BG7)</f>
        <v>587.07000000000005</v>
      </c>
      <c r="BH6" s="35">
        <f t="shared" si="7"/>
        <v>503.49</v>
      </c>
      <c r="BI6" s="35">
        <f t="shared" si="7"/>
        <v>601.98</v>
      </c>
      <c r="BJ6" s="35">
        <f t="shared" si="7"/>
        <v>649.41999999999996</v>
      </c>
      <c r="BK6" s="35">
        <f t="shared" si="7"/>
        <v>862.87</v>
      </c>
      <c r="BL6" s="35">
        <f t="shared" si="7"/>
        <v>716.96</v>
      </c>
      <c r="BM6" s="35">
        <f t="shared" si="7"/>
        <v>799.11</v>
      </c>
      <c r="BN6" s="35">
        <f t="shared" si="7"/>
        <v>768.62</v>
      </c>
      <c r="BO6" s="35">
        <f t="shared" si="7"/>
        <v>789.44</v>
      </c>
      <c r="BP6" s="34" t="str">
        <f>IF(BP7="","",IF(BP7="-","【-】","【"&amp;SUBSTITUTE(TEXT(BP7,"#,##0.00"),"-","△")&amp;"】"))</f>
        <v>【682.51】</v>
      </c>
      <c r="BQ6" s="35">
        <f>IF(BQ7="",NA(),BQ7)</f>
        <v>80.61</v>
      </c>
      <c r="BR6" s="35">
        <f t="shared" ref="BR6:BZ6" si="8">IF(BR7="",NA(),BR7)</f>
        <v>81.93</v>
      </c>
      <c r="BS6" s="35">
        <f t="shared" si="8"/>
        <v>83.62</v>
      </c>
      <c r="BT6" s="35">
        <f t="shared" si="8"/>
        <v>84.88</v>
      </c>
      <c r="BU6" s="35">
        <f t="shared" si="8"/>
        <v>82.47</v>
      </c>
      <c r="BV6" s="35">
        <f t="shared" si="8"/>
        <v>85.39</v>
      </c>
      <c r="BW6" s="35">
        <f t="shared" si="8"/>
        <v>88.09</v>
      </c>
      <c r="BX6" s="35">
        <f t="shared" si="8"/>
        <v>87.69</v>
      </c>
      <c r="BY6" s="35">
        <f t="shared" si="8"/>
        <v>88.06</v>
      </c>
      <c r="BZ6" s="35">
        <f t="shared" si="8"/>
        <v>87.29</v>
      </c>
      <c r="CA6" s="34" t="str">
        <f>IF(CA7="","",IF(CA7="-","【-】","【"&amp;SUBSTITUTE(TEXT(CA7,"#,##0.00"),"-","△")&amp;"】"))</f>
        <v>【100.34】</v>
      </c>
      <c r="CB6" s="35">
        <f>IF(CB7="",NA(),CB7)</f>
        <v>209.54</v>
      </c>
      <c r="CC6" s="35">
        <f t="shared" ref="CC6:CK6" si="9">IF(CC7="",NA(),CC7)</f>
        <v>212.9</v>
      </c>
      <c r="CD6" s="35">
        <f t="shared" si="9"/>
        <v>209.74</v>
      </c>
      <c r="CE6" s="35">
        <f t="shared" si="9"/>
        <v>205.11</v>
      </c>
      <c r="CF6" s="35">
        <f t="shared" si="9"/>
        <v>200.23</v>
      </c>
      <c r="CG6" s="35">
        <f t="shared" si="9"/>
        <v>188.79</v>
      </c>
      <c r="CH6" s="35">
        <f t="shared" si="9"/>
        <v>181.8</v>
      </c>
      <c r="CI6" s="35">
        <f t="shared" si="9"/>
        <v>180.07</v>
      </c>
      <c r="CJ6" s="35">
        <f t="shared" si="9"/>
        <v>179.32</v>
      </c>
      <c r="CK6" s="35">
        <f t="shared" si="9"/>
        <v>176.67</v>
      </c>
      <c r="CL6" s="34" t="str">
        <f>IF(CL7="","",IF(CL7="-","【-】","【"&amp;SUBSTITUTE(TEXT(CL7,"#,##0.00"),"-","△")&amp;"】"))</f>
        <v>【136.15】</v>
      </c>
      <c r="CM6" s="35">
        <f>IF(CM7="",NA(),CM7)</f>
        <v>44.26</v>
      </c>
      <c r="CN6" s="35">
        <f t="shared" ref="CN6:CV6" si="10">IF(CN7="",NA(),CN7)</f>
        <v>43.58</v>
      </c>
      <c r="CO6" s="35">
        <f t="shared" si="10"/>
        <v>43.04</v>
      </c>
      <c r="CP6" s="35">
        <f t="shared" si="10"/>
        <v>43.72</v>
      </c>
      <c r="CQ6" s="35">
        <f t="shared" si="10"/>
        <v>51.66</v>
      </c>
      <c r="CR6" s="35">
        <f t="shared" si="10"/>
        <v>59.4</v>
      </c>
      <c r="CS6" s="35">
        <f t="shared" si="10"/>
        <v>59.35</v>
      </c>
      <c r="CT6" s="35">
        <f t="shared" si="10"/>
        <v>58.4</v>
      </c>
      <c r="CU6" s="35">
        <f t="shared" si="10"/>
        <v>58</v>
      </c>
      <c r="CV6" s="35">
        <f t="shared" si="10"/>
        <v>57.42</v>
      </c>
      <c r="CW6" s="34" t="str">
        <f>IF(CW7="","",IF(CW7="-","【-】","【"&amp;SUBSTITUTE(TEXT(CW7,"#,##0.00"),"-","△")&amp;"】"))</f>
        <v>【59.64】</v>
      </c>
      <c r="CX6" s="35">
        <f>IF(CX7="",NA(),CX7)</f>
        <v>82.77</v>
      </c>
      <c r="CY6" s="35">
        <f t="shared" ref="CY6:DG6" si="11">IF(CY7="",NA(),CY7)</f>
        <v>82.6</v>
      </c>
      <c r="CZ6" s="35">
        <f t="shared" si="11"/>
        <v>82.61</v>
      </c>
      <c r="DA6" s="35">
        <f t="shared" si="11"/>
        <v>83.04</v>
      </c>
      <c r="DB6" s="35">
        <f t="shared" si="11"/>
        <v>83.48</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0.04</v>
      </c>
      <c r="EI6" s="35">
        <f t="shared" si="14"/>
        <v>1.3</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442062</v>
      </c>
      <c r="D7" s="37">
        <v>47</v>
      </c>
      <c r="E7" s="37">
        <v>17</v>
      </c>
      <c r="F7" s="37">
        <v>1</v>
      </c>
      <c r="G7" s="37">
        <v>0</v>
      </c>
      <c r="H7" s="37" t="s">
        <v>99</v>
      </c>
      <c r="I7" s="37" t="s">
        <v>100</v>
      </c>
      <c r="J7" s="37" t="s">
        <v>101</v>
      </c>
      <c r="K7" s="37" t="s">
        <v>102</v>
      </c>
      <c r="L7" s="37" t="s">
        <v>103</v>
      </c>
      <c r="M7" s="37" t="s">
        <v>104</v>
      </c>
      <c r="N7" s="38" t="s">
        <v>105</v>
      </c>
      <c r="O7" s="38" t="s">
        <v>106</v>
      </c>
      <c r="P7" s="38">
        <v>43.25</v>
      </c>
      <c r="Q7" s="38">
        <v>85.87</v>
      </c>
      <c r="R7" s="38">
        <v>2920</v>
      </c>
      <c r="S7" s="38">
        <v>38231</v>
      </c>
      <c r="T7" s="38">
        <v>291.2</v>
      </c>
      <c r="U7" s="38">
        <v>131.29</v>
      </c>
      <c r="V7" s="38">
        <v>16467</v>
      </c>
      <c r="W7" s="38">
        <v>4.8600000000000003</v>
      </c>
      <c r="X7" s="38">
        <v>3388.27</v>
      </c>
      <c r="Y7" s="38">
        <v>71.010000000000005</v>
      </c>
      <c r="Z7" s="38">
        <v>70.790000000000006</v>
      </c>
      <c r="AA7" s="38">
        <v>71.66</v>
      </c>
      <c r="AB7" s="38">
        <v>69.239999999999995</v>
      </c>
      <c r="AC7" s="38">
        <v>68.349999999999994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475.42</v>
      </c>
      <c r="BG7" s="38">
        <v>587.07000000000005</v>
      </c>
      <c r="BH7" s="38">
        <v>503.49</v>
      </c>
      <c r="BI7" s="38">
        <v>601.98</v>
      </c>
      <c r="BJ7" s="38">
        <v>649.41999999999996</v>
      </c>
      <c r="BK7" s="38">
        <v>862.87</v>
      </c>
      <c r="BL7" s="38">
        <v>716.96</v>
      </c>
      <c r="BM7" s="38">
        <v>799.11</v>
      </c>
      <c r="BN7" s="38">
        <v>768.62</v>
      </c>
      <c r="BO7" s="38">
        <v>789.44</v>
      </c>
      <c r="BP7" s="38">
        <v>682.51</v>
      </c>
      <c r="BQ7" s="38">
        <v>80.61</v>
      </c>
      <c r="BR7" s="38">
        <v>81.93</v>
      </c>
      <c r="BS7" s="38">
        <v>83.62</v>
      </c>
      <c r="BT7" s="38">
        <v>84.88</v>
      </c>
      <c r="BU7" s="38">
        <v>82.47</v>
      </c>
      <c r="BV7" s="38">
        <v>85.39</v>
      </c>
      <c r="BW7" s="38">
        <v>88.09</v>
      </c>
      <c r="BX7" s="38">
        <v>87.69</v>
      </c>
      <c r="BY7" s="38">
        <v>88.06</v>
      </c>
      <c r="BZ7" s="38">
        <v>87.29</v>
      </c>
      <c r="CA7" s="38">
        <v>100.34</v>
      </c>
      <c r="CB7" s="38">
        <v>209.54</v>
      </c>
      <c r="CC7" s="38">
        <v>212.9</v>
      </c>
      <c r="CD7" s="38">
        <v>209.74</v>
      </c>
      <c r="CE7" s="38">
        <v>205.11</v>
      </c>
      <c r="CF7" s="38">
        <v>200.23</v>
      </c>
      <c r="CG7" s="38">
        <v>188.79</v>
      </c>
      <c r="CH7" s="38">
        <v>181.8</v>
      </c>
      <c r="CI7" s="38">
        <v>180.07</v>
      </c>
      <c r="CJ7" s="38">
        <v>179.32</v>
      </c>
      <c r="CK7" s="38">
        <v>176.67</v>
      </c>
      <c r="CL7" s="38">
        <v>136.15</v>
      </c>
      <c r="CM7" s="38">
        <v>44.26</v>
      </c>
      <c r="CN7" s="38">
        <v>43.58</v>
      </c>
      <c r="CO7" s="38">
        <v>43.04</v>
      </c>
      <c r="CP7" s="38">
        <v>43.72</v>
      </c>
      <c r="CQ7" s="38">
        <v>51.66</v>
      </c>
      <c r="CR7" s="38">
        <v>59.4</v>
      </c>
      <c r="CS7" s="38">
        <v>59.35</v>
      </c>
      <c r="CT7" s="38">
        <v>58.4</v>
      </c>
      <c r="CU7" s="38">
        <v>58</v>
      </c>
      <c r="CV7" s="38">
        <v>57.42</v>
      </c>
      <c r="CW7" s="38">
        <v>59.64</v>
      </c>
      <c r="CX7" s="38">
        <v>82.77</v>
      </c>
      <c r="CY7" s="38">
        <v>82.6</v>
      </c>
      <c r="CZ7" s="38">
        <v>82.61</v>
      </c>
      <c r="DA7" s="38">
        <v>83.04</v>
      </c>
      <c r="DB7" s="38">
        <v>83.48</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0.04</v>
      </c>
      <c r="EI7" s="38">
        <v>1.3</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2020-12-04T02:49:55Z</dcterms:created>
  <dcterms:modified xsi:type="dcterms:W3CDTF">2021-01-20T01:04:16Z</dcterms:modified>
  <cp:category/>
</cp:coreProperties>
</file>