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677\Desktop\経営分析表\簡易水道\"/>
    </mc:Choice>
  </mc:AlternateContent>
  <workbookProtection workbookAlgorithmName="SHA-512" workbookHashValue="3IX2Rg2RrjYCCVBgq0X6KrWKc9eH4hcVDbkrV5uZ14OtvQBSyumtS400ZLBPjCnSXGO7mRrWMrYTCB0P+zNM4A==" workbookSaltValue="ID5qgvULFL+0uPM2Ln8dm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<sst xmlns="http://schemas.openxmlformats.org/spreadsheetml/2006/main" count="233" uniqueCount="118">
  <si>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</si>
  <si>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</si>
  <si>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</si>
  <si>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</si>
  <si>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</si>
  <si>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</si>
  <si>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</si>
  <si>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</si>
  <si>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</si>
  <si>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</si>
  <si>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</si>
  <si>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</si>
  <si>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</si>
  <si>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</si>
  <si>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</si>
  <si>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</si>
  <si>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</si>
  <si>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</si>
  <si>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</si>
  <si>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</si>
  <si>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</si>
  <si>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</si>
  <si>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</si>
  <si>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</si>
  <si>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</si>
  <si>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</si>
  <si>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</si>
  <si>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</si>
  <si>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</si>
  <si>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</si>
  <si>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</si>
  <si>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</si>
  <si>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</si>
  <si>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</si>
  <si>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</si>
  <si>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</si>
  <si>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</si>
  <si>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</si>
  <si>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</si>
  <si>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</si>
  <si>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</si>
  <si>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</si>
  <si>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</si>
  <si>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</si>
  <si>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</si>
  <si>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</si>
  <si>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</si>
  <si>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</si>
  <si>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</si>
  <si>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</si>
  <si>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</si>
  <si>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</si>
  <si>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</si>
  <si>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</si>
  <si>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</si>
  <si>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</si>
  <si>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</si>
  <si>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</si>
  <si>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</si>
  <si>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</si>
  <si>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</si>
  <si>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</si>
  <si>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</si>
  <si>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</si>
  <si>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</si>
  <si>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</si>
  <si>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</si>
  <si>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</si>
  <si>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</si>
  <si>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</si>
  <si>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</si>
  <si>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</si>
  <si>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</si>
  <si>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</si>
  <si>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</si>
  <si>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</si>
  <si>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</si>
  <si>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</si>
  <si>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</si>
  <si>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</si>
  <si>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</si>
  <si>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</si>
  <si>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</si>
  <si>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</si>
  <si>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</si>
  <si>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</si>
  <si>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</si>
  <si>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</si>
  <si>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</si>
  <si>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</si>
  <si>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</si>
  <si>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</si>
  <si>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</si>
  <si>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</si>
  <si>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</si>
  <si>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</si>
  <si>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</si>
  <si>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</si>
  <si>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</si>
  <si>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</si>
  <si>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</si>
  <si>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</si>
  <si>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</si>
  <si>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</si>
  <si>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</si>
  <si>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</si>
  <si>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</si>
  <si>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</si>
  <si>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</si>
  <si>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</si>
  <si>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</si>
  <si>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</si>
  <si>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</si>
  <si>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</si>
  <si>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</si>
  <si>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臼杵市の簡易水道は、中臼杵、東神野、上北の３地区の簡易水道を法非適用特別会計で運営してきました。運営方法は、水道企業職員が兼務し維持管理等を同時に実施することで効率化を進めています。
上北簡易水道を平成29年度に水道事業へ統合し、令和２年度から中臼杵、東神野についても統合を行いました。また、統合以降も上水道と同じく施設の更新投資の計画を策定していく予定です。</t>
    <rPh sb="115" eb="117">
      <t>レイワ</t>
    </rPh>
    <rPh sb="118" eb="119">
      <t>ネン</t>
    </rPh>
    <rPh sb="119" eb="120">
      <t>ド</t>
    </rPh>
    <rPh sb="137" eb="138">
      <t>オコナ</t>
    </rPh>
    <rPh sb="146" eb="148">
      <t>トウゴウ</t>
    </rPh>
    <rPh sb="148" eb="150">
      <t>イコウ</t>
    </rPh>
    <phoneticPr fontId="4"/>
  </si>
  <si>
    <t>平成27年度以降に管路の更新が行われていません。管路延長の割合を示す管路更新率は、他都市と比べ低い水準で推移しています。臼杵市の簡易水道は比較的新しい施設でありますが、令和２年度から上水道へ統合します。今後は管の耐震化等計画的に整備していく必要があります。</t>
    <rPh sb="0" eb="2">
      <t>ヘイセイ</t>
    </rPh>
    <rPh sb="6" eb="8">
      <t>イコウ</t>
    </rPh>
    <rPh sb="9" eb="11">
      <t>カンロ</t>
    </rPh>
    <rPh sb="15" eb="16">
      <t>オコナ</t>
    </rPh>
    <rPh sb="84" eb="86">
      <t>レイワ</t>
    </rPh>
    <rPh sb="87" eb="88">
      <t>ネン</t>
    </rPh>
    <rPh sb="88" eb="89">
      <t>ド</t>
    </rPh>
    <rPh sb="91" eb="94">
      <t>ジョウスイドウ</t>
    </rPh>
    <rPh sb="95" eb="97">
      <t>トウゴウ</t>
    </rPh>
    <phoneticPr fontId="4"/>
  </si>
  <si>
    <t>臼杵市の簡易水道事業については、平成29年度より上北簡易水道を上水道に統合しました。
①『収益的収支比率』・・・総費用に地方債償還金を加えた額が総収益でどの程度賄えているかを表す指標です。100％に届いておらず、厳しい経営状況です。上北簡易水道が上水道に統合されたことにより収益・支出ともに減となりましたが、収益の減少の幅が支出の減少の幅より大きくなったため、平成29年度以降の数値は減となりました。
④『企業債残高対給水収益比率』・・・給水収益に対する企業債残高の割合であり、企業債残高の規模を表す指標です。類似団体と比較しても全国平均と比較しても依然として大きく上回っています。しかし、平成25年度をピークに減少傾向にあることから、今後も経営を圧迫しないよう減らしていきます。なお平成29年度は上北簡水の上水道統合に伴い、残高が大きく減少しています。
⑤『料金回収率』・・・給水に係る費用がどの程度給水収益で賄えているかを表した指標であり、類似団体と比較しても全国平均と比較しても下回っています。給水に係る費用が料金収入以外の繰入金等で賄われている状況にあります。
⑥『給水原価』・・・有収水量1㎥あたりどれだけの費用がかかっているかを表す指標です。平成28年度より数値が大きく悪化していますが、これは平成27年度まで上水道事業で負担していた簡易水道施設の維持管理委託費用を、簡易水道会計で負担するようになり、維持管理費用が増加したことが主な要因です。
⑦『施設利用率』・・・配水能力に対する配水量の割合を示し、施設の利用状況を判断する指標です。類似団体平均は上回っていますが、全国平均は下回っています。令和２年度より簡易水道は上水道に統合されるため、簡易水道個別の指標は出ませんが、引き続き漏水等に注意し、水道事業全体としての利用率の向上につなげていく必要があります。
⑧『有収率」・・・施設の稼働状況が収益につながっているかを判断する指標です。類似団体平均や全国平均ともに上回っています。今後もこの状態を維持しながら100％に近づけていきます。</t>
    <rPh sb="186" eb="188">
      <t>イコウ</t>
    </rPh>
    <rPh sb="704" eb="706">
      <t>レイワ</t>
    </rPh>
    <rPh sb="707" eb="709">
      <t>ネンド</t>
    </rPh>
    <rPh sb="711" eb="713">
      <t>カンイ</t>
    </rPh>
    <rPh sb="713" eb="714">
      <t>スイ</t>
    </rPh>
    <rPh sb="714" eb="715">
      <t>ドウ</t>
    </rPh>
    <rPh sb="716" eb="719">
      <t>ジョウスイドウ</t>
    </rPh>
    <rPh sb="720" eb="722">
      <t>トウゴウ</t>
    </rPh>
    <rPh sb="728" eb="730">
      <t>カンイ</t>
    </rPh>
    <rPh sb="730" eb="731">
      <t>スイ</t>
    </rPh>
    <rPh sb="731" eb="732">
      <t>ドウ</t>
    </rPh>
    <rPh sb="732" eb="734">
      <t>コベツ</t>
    </rPh>
    <rPh sb="735" eb="737">
      <t>シヒョウ</t>
    </rPh>
    <rPh sb="738" eb="739">
      <t>デ</t>
    </rPh>
    <rPh sb="744" eb="745">
      <t>ヒ</t>
    </rPh>
    <rPh sb="746" eb="747">
      <t>ツヅ</t>
    </rPh>
    <rPh sb="748" eb="750">
      <t>ロウスイ</t>
    </rPh>
    <rPh sb="750" eb="751">
      <t>トウ</t>
    </rPh>
    <rPh sb="752" eb="754">
      <t>チュウイ</t>
    </rPh>
    <rPh sb="756" eb="758">
      <t>スイドウ</t>
    </rPh>
    <rPh sb="758" eb="760">
      <t>ジギョウ</t>
    </rPh>
    <rPh sb="760" eb="762">
      <t>ゼンタイ</t>
    </rPh>
    <rPh sb="766" eb="769">
      <t>リヨウリツ</t>
    </rPh>
    <rPh sb="770" eb="772">
      <t>コウジョウ</t>
    </rPh>
    <rPh sb="779" eb="7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</si>
</sst>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65-485D-A47D-06F6DBCC044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BA65-485D-A47D-06F6DBCC044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50.42</c:v>
                </c:pt>
                <c:pt idx="1">
                  <c:v>51.22</c:v>
                </c:pt>
                <c:pt idx="2">
                  <c:v>52.28</c:v>
                </c:pt>
                <c:pt idx="3">
                  <c:v>51.56</c:v>
                </c:pt>
                <c:pt idx="4">
                  <c:v>52.41</c:v>
                </c:pt>
              </c:numCache>
            </c:numRef>
          </c:val>
          <c:extLst>
            <c:ext xmlns:c16="http://schemas.microsoft.com/office/drawing/2014/chart" uri="{C3380CC4-5D6E-409C-BE32-E72D297353CC}">
              <c16:uniqueId val="{00000000-4FCF-4A31-B777-FABF119295C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FCF-4A31-B777-FABF119295C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c:v>
                </c:pt>
                <c:pt idx="1">
                  <c:v>91.62</c:v>
                </c:pt>
                <c:pt idx="2">
                  <c:v>91.6</c:v>
                </c:pt>
                <c:pt idx="3">
                  <c:v>90.49</c:v>
                </c:pt>
                <c:pt idx="4">
                  <c:v>90.04</c:v>
                </c:pt>
              </c:numCache>
            </c:numRef>
          </c:val>
          <c:extLst>
            <c:ext xmlns:c16="http://schemas.microsoft.com/office/drawing/2014/chart" uri="{C3380CC4-5D6E-409C-BE32-E72D297353CC}">
              <c16:uniqueId val="{00000000-E0C6-4E81-89A4-738ED7A851C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E0C6-4E81-89A4-738ED7A851C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51.79</c:v>
                </c:pt>
                <c:pt idx="1">
                  <c:v>57.01</c:v>
                </c:pt>
                <c:pt idx="2">
                  <c:v>50.33</c:v>
                </c:pt>
                <c:pt idx="3">
                  <c:v>46.98</c:v>
                </c:pt>
                <c:pt idx="4">
                  <c:v>45.43</c:v>
                </c:pt>
              </c:numCache>
            </c:numRef>
          </c:val>
          <c:extLst>
            <c:ext xmlns:c16="http://schemas.microsoft.com/office/drawing/2014/chart" uri="{C3380CC4-5D6E-409C-BE32-E72D297353CC}">
              <c16:uniqueId val="{00000000-640C-445C-91EC-1AE0BECFA82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640C-445C-91EC-1AE0BECFA82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D8-45A1-BC37-D6E0CD78F06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8-45A1-BC37-D6E0CD78F06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F0-4417-87DB-96EB33D7397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F0-4417-87DB-96EB33D7397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4-4713-A547-03241E8B1E8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4-4713-A547-03241E8B1E8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FF-41C6-B964-ACD9031682B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FF-41C6-B964-ACD9031682B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5556.41</c:v>
                </c:pt>
                <c:pt idx="1">
                  <c:v>5656.55</c:v>
                </c:pt>
                <c:pt idx="2">
                  <c:v>4498.17</c:v>
                </c:pt>
                <c:pt idx="3">
                  <c:v>4336.74</c:v>
                </c:pt>
                <c:pt idx="4">
                  <c:v>4617.3999999999996</c:v>
                </c:pt>
              </c:numCache>
            </c:numRef>
          </c:val>
          <c:extLst>
            <c:ext xmlns:c16="http://schemas.microsoft.com/office/drawing/2014/chart" uri="{C3380CC4-5D6E-409C-BE32-E72D297353CC}">
              <c16:uniqueId val="{00000000-B654-4E6B-BBBD-E55747F5350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B654-4E6B-BBBD-E55747F5350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25.61</c:v>
                </c:pt>
                <c:pt idx="1">
                  <c:v>20.54</c:v>
                </c:pt>
                <c:pt idx="2">
                  <c:v>21.18</c:v>
                </c:pt>
                <c:pt idx="3">
                  <c:v>22</c:v>
                </c:pt>
                <c:pt idx="4">
                  <c:v>20.92</c:v>
                </c:pt>
              </c:numCache>
            </c:numRef>
          </c:val>
          <c:extLst>
            <c:ext xmlns:c16="http://schemas.microsoft.com/office/drawing/2014/chart" uri="{C3380CC4-5D6E-409C-BE32-E72D297353CC}">
              <c16:uniqueId val="{00000000-DFB6-42B3-827C-A8374C00F8F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DFB6-42B3-827C-A8374C00F8F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672.95</c:v>
                </c:pt>
                <c:pt idx="1">
                  <c:v>841.11</c:v>
                </c:pt>
                <c:pt idx="2">
                  <c:v>818.75</c:v>
                </c:pt>
                <c:pt idx="3">
                  <c:v>801.79</c:v>
                </c:pt>
                <c:pt idx="4">
                  <c:v>782.36</c:v>
                </c:pt>
              </c:numCache>
            </c:numRef>
          </c:val>
          <c:extLst>
            <c:ext xmlns:c16="http://schemas.microsoft.com/office/drawing/2014/chart" uri="{C3380CC4-5D6E-409C-BE32-E72D297353CC}">
              <c16:uniqueId val="{00000000-735A-4301-B2EB-BDF449261B3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735A-4301-B2EB-BDF449261B3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臼杵市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38231</v>
      </c>
      <c r="AM8" s="51"/>
      <c r="AN8" s="51"/>
      <c r="AO8" s="51"/>
      <c r="AP8" s="51"/>
      <c r="AQ8" s="51"/>
      <c r="AR8" s="51"/>
      <c r="AS8" s="51"/>
      <c r="AT8" s="47">
        <f>データ!$S$6</f>
        <v>291.2</v>
      </c>
      <c r="AU8" s="47"/>
      <c r="AV8" s="47"/>
      <c r="AW8" s="47"/>
      <c r="AX8" s="47"/>
      <c r="AY8" s="47"/>
      <c r="AZ8" s="47"/>
      <c r="BA8" s="47"/>
      <c r="BB8" s="47">
        <f>データ!$T$6</f>
        <v>131.29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1.76</v>
      </c>
      <c r="Q10" s="47"/>
      <c r="R10" s="47"/>
      <c r="S10" s="47"/>
      <c r="T10" s="47"/>
      <c r="U10" s="47"/>
      <c r="V10" s="47"/>
      <c r="W10" s="51">
        <f>データ!$Q$6</f>
        <v>2990</v>
      </c>
      <c r="X10" s="51"/>
      <c r="Y10" s="51"/>
      <c r="Z10" s="51"/>
      <c r="AA10" s="51"/>
      <c r="AB10" s="51"/>
      <c r="AC10" s="51"/>
      <c r="AD10" s="2"/>
      <c r="AE10" s="2"/>
      <c r="AF10" s="2"/>
      <c r="AG10" s="2"/>
      <c r="AH10" s="2"/>
      <c r="AI10" s="2"/>
      <c r="AJ10" s="2"/>
      <c r="AK10" s="2"/>
      <c r="AL10" s="51">
        <f>データ!$U$6</f>
        <v>670</v>
      </c>
      <c r="AM10" s="51"/>
      <c r="AN10" s="51"/>
      <c r="AO10" s="51"/>
      <c r="AP10" s="51"/>
      <c r="AQ10" s="51"/>
      <c r="AR10" s="51"/>
      <c r="AS10" s="51"/>
      <c r="AT10" s="47">
        <f>データ!$V$6</f>
        <v>8.0399999999999991</v>
      </c>
      <c r="AU10" s="47"/>
      <c r="AV10" s="47"/>
      <c r="AW10" s="47"/>
      <c r="AX10" s="47"/>
      <c r="AY10" s="47"/>
      <c r="AZ10" s="47"/>
      <c r="BA10" s="47"/>
      <c r="BB10" s="47">
        <f>データ!$W$6</f>
        <v>83.33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1gsBegAXUaYAmTfKVptki9V7bxSLPJzU13ZtJvd+dHhltxtr4bHLNvGYnPnY+X1wYOgVccd5/q9co5saTEZJRw==" saltValue="/Y18mYfpQAzxRR39cDqxo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442062</v>
      </c>
      <c r="D6" s="34">
        <f t="shared" si="3"/>
        <v>47</v>
      </c>
      <c r="E6" s="34">
        <f t="shared" si="3"/>
        <v>1</v>
      </c>
      <c r="F6" s="34">
        <f t="shared" si="3"/>
        <v>0</v>
      </c>
      <c r="G6" s="34">
        <f t="shared" si="3"/>
        <v>0</v>
      </c>
      <c r="H6" s="34" t="str">
        <f t="shared" si="3"/>
        <v>大分県　臼杵市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1.76</v>
      </c>
      <c r="Q6" s="35">
        <f t="shared" si="3"/>
        <v>2990</v>
      </c>
      <c r="R6" s="35">
        <f t="shared" si="3"/>
        <v>38231</v>
      </c>
      <c r="S6" s="35">
        <f t="shared" si="3"/>
        <v>291.2</v>
      </c>
      <c r="T6" s="35">
        <f t="shared" si="3"/>
        <v>131.29</v>
      </c>
      <c r="U6" s="35">
        <f t="shared" si="3"/>
        <v>670</v>
      </c>
      <c r="V6" s="35">
        <f t="shared" si="3"/>
        <v>8.0399999999999991</v>
      </c>
      <c r="W6" s="35">
        <f t="shared" si="3"/>
        <v>83.33</v>
      </c>
      <c r="X6" s="36">
        <f>IF(X7="",NA(),X7)</f>
        <v>51.79</v>
      </c>
      <c r="Y6" s="36">
        <f t="shared" ref="Y6:AG6" si="4">IF(Y7="",NA(),Y7)</f>
        <v>57.01</v>
      </c>
      <c r="Z6" s="36">
        <f t="shared" si="4"/>
        <v>50.33</v>
      </c>
      <c r="AA6" s="36">
        <f t="shared" si="4"/>
        <v>46.98</v>
      </c>
      <c r="AB6" s="36">
        <f t="shared" si="4"/>
        <v>45.43</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5556.41</v>
      </c>
      <c r="BF6" s="36">
        <f t="shared" ref="BF6:BN6" si="7">IF(BF7="",NA(),BF7)</f>
        <v>5656.55</v>
      </c>
      <c r="BG6" s="36">
        <f t="shared" si="7"/>
        <v>4498.17</v>
      </c>
      <c r="BH6" s="36">
        <f t="shared" si="7"/>
        <v>4336.74</v>
      </c>
      <c r="BI6" s="36">
        <f t="shared" si="7"/>
        <v>4617.3999999999996</v>
      </c>
      <c r="BJ6" s="36">
        <f t="shared" si="7"/>
        <v>1510.14</v>
      </c>
      <c r="BK6" s="36">
        <f t="shared" si="7"/>
        <v>1595.62</v>
      </c>
      <c r="BL6" s="36">
        <f t="shared" si="7"/>
        <v>1302.33</v>
      </c>
      <c r="BM6" s="36">
        <f t="shared" si="7"/>
        <v>1274.21</v>
      </c>
      <c r="BN6" s="36">
        <f t="shared" si="7"/>
        <v>1183.92</v>
      </c>
      <c r="BO6" s="35" t="str">
        <f>IF(BO7="","",IF(BO7="-","【-】","【"&amp;SUBSTITUTE(TEXT(BO7,"#,##0.00"),"-","△")&amp;"】"))</f>
        <v>【1,084.05】</v>
      </c>
      <c r="BP6" s="36">
        <f>IF(BP7="",NA(),BP7)</f>
        <v>25.61</v>
      </c>
      <c r="BQ6" s="36">
        <f t="shared" ref="BQ6:BY6" si="8">IF(BQ7="",NA(),BQ7)</f>
        <v>20.54</v>
      </c>
      <c r="BR6" s="36">
        <f t="shared" si="8"/>
        <v>21.18</v>
      </c>
      <c r="BS6" s="36">
        <f t="shared" si="8"/>
        <v>22</v>
      </c>
      <c r="BT6" s="36">
        <f t="shared" si="8"/>
        <v>20.92</v>
      </c>
      <c r="BU6" s="36">
        <f t="shared" si="8"/>
        <v>22.67</v>
      </c>
      <c r="BV6" s="36">
        <f t="shared" si="8"/>
        <v>37.92</v>
      </c>
      <c r="BW6" s="36">
        <f t="shared" si="8"/>
        <v>40.89</v>
      </c>
      <c r="BX6" s="36">
        <f t="shared" si="8"/>
        <v>41.25</v>
      </c>
      <c r="BY6" s="36">
        <f t="shared" si="8"/>
        <v>42.5</v>
      </c>
      <c r="BZ6" s="35" t="str">
        <f>IF(BZ7="","",IF(BZ7="-","【-】","【"&amp;SUBSTITUTE(TEXT(BZ7,"#,##0.00"),"-","△")&amp;"】"))</f>
        <v>【53.46】</v>
      </c>
      <c r="CA6" s="36">
        <f>IF(CA7="",NA(),CA7)</f>
        <v>672.95</v>
      </c>
      <c r="CB6" s="36">
        <f t="shared" ref="CB6:CJ6" si="9">IF(CB7="",NA(),CB7)</f>
        <v>841.11</v>
      </c>
      <c r="CC6" s="36">
        <f t="shared" si="9"/>
        <v>818.75</v>
      </c>
      <c r="CD6" s="36">
        <f t="shared" si="9"/>
        <v>801.79</v>
      </c>
      <c r="CE6" s="36">
        <f t="shared" si="9"/>
        <v>782.36</v>
      </c>
      <c r="CF6" s="36">
        <f t="shared" si="9"/>
        <v>789.62</v>
      </c>
      <c r="CG6" s="36">
        <f t="shared" si="9"/>
        <v>423.18</v>
      </c>
      <c r="CH6" s="36">
        <f t="shared" si="9"/>
        <v>383.2</v>
      </c>
      <c r="CI6" s="36">
        <f t="shared" si="9"/>
        <v>383.25</v>
      </c>
      <c r="CJ6" s="36">
        <f t="shared" si="9"/>
        <v>377.72</v>
      </c>
      <c r="CK6" s="35" t="str">
        <f>IF(CK7="","",IF(CK7="-","【-】","【"&amp;SUBSTITUTE(TEXT(CK7,"#,##0.00"),"-","△")&amp;"】"))</f>
        <v>【300.47】</v>
      </c>
      <c r="CL6" s="36">
        <f>IF(CL7="",NA(),CL7)</f>
        <v>50.42</v>
      </c>
      <c r="CM6" s="36">
        <f t="shared" ref="CM6:CU6" si="10">IF(CM7="",NA(),CM7)</f>
        <v>51.22</v>
      </c>
      <c r="CN6" s="36">
        <f t="shared" si="10"/>
        <v>52.28</v>
      </c>
      <c r="CO6" s="36">
        <f t="shared" si="10"/>
        <v>51.56</v>
      </c>
      <c r="CP6" s="36">
        <f t="shared" si="10"/>
        <v>52.41</v>
      </c>
      <c r="CQ6" s="36">
        <f t="shared" si="10"/>
        <v>48.7</v>
      </c>
      <c r="CR6" s="36">
        <f t="shared" si="10"/>
        <v>46.9</v>
      </c>
      <c r="CS6" s="36">
        <f t="shared" si="10"/>
        <v>47.95</v>
      </c>
      <c r="CT6" s="36">
        <f t="shared" si="10"/>
        <v>48.26</v>
      </c>
      <c r="CU6" s="36">
        <f t="shared" si="10"/>
        <v>48.01</v>
      </c>
      <c r="CV6" s="35" t="str">
        <f>IF(CV7="","",IF(CV7="-","【-】","【"&amp;SUBSTITUTE(TEXT(CV7,"#,##0.00"),"-","△")&amp;"】"))</f>
        <v>【54.90】</v>
      </c>
      <c r="CW6" s="36">
        <f>IF(CW7="",NA(),CW7)</f>
        <v>92</v>
      </c>
      <c r="CX6" s="36">
        <f t="shared" ref="CX6:DF6" si="11">IF(CX7="",NA(),CX7)</f>
        <v>91.62</v>
      </c>
      <c r="CY6" s="36">
        <f t="shared" si="11"/>
        <v>91.6</v>
      </c>
      <c r="CZ6" s="36">
        <f t="shared" si="11"/>
        <v>90.49</v>
      </c>
      <c r="DA6" s="36">
        <f t="shared" si="11"/>
        <v>90.04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442062</v>
      </c>
      <c r="D7" s="38">
        <v>47</v>
      </c>
      <c r="E7" s="38">
        <v>1</v>
      </c>
      <c r="F7" s="38">
        <v>0</v>
      </c>
      <c r="G7" s="38">
        <v>0</v>
      </c>
      <c r="H7" s="38" t="s">
        <v>95</v>
      </c>
      <c r="I7" s="38" t="s">
        <v>96</v>
      </c>
      <c r="J7" s="38" t="s">
        <v>97</v>
      </c>
      <c r="K7" s="38" t="s">
        <v>98</v>
      </c>
      <c r="L7" s="38" t="s">
        <v>99</v>
      </c>
      <c r="M7" s="38" t="s">
        <v>100</v>
      </c>
      <c r="N7" s="39" t="s">
        <v>101</v>
      </c>
      <c r="O7" s="39" t="s">
        <v>102</v>
      </c>
      <c r="P7" s="39">
        <v>1.76</v>
      </c>
      <c r="Q7" s="39">
        <v>2990</v>
      </c>
      <c r="R7" s="39">
        <v>38231</v>
      </c>
      <c r="S7" s="39">
        <v>291.2</v>
      </c>
      <c r="T7" s="39">
        <v>131.29</v>
      </c>
      <c r="U7" s="39">
        <v>670</v>
      </c>
      <c r="V7" s="39">
        <v>8.0399999999999991</v>
      </c>
      <c r="W7" s="39">
        <v>83.33</v>
      </c>
      <c r="X7" s="39">
        <v>51.79</v>
      </c>
      <c r="Y7" s="39">
        <v>57.01</v>
      </c>
      <c r="Z7" s="39">
        <v>50.33</v>
      </c>
      <c r="AA7" s="39">
        <v>46.98</v>
      </c>
      <c r="AB7" s="39">
        <v>45.43</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5556.41</v>
      </c>
      <c r="BF7" s="39">
        <v>5656.55</v>
      </c>
      <c r="BG7" s="39">
        <v>4498.17</v>
      </c>
      <c r="BH7" s="39">
        <v>4336.74</v>
      </c>
      <c r="BI7" s="39">
        <v>4617.3999999999996</v>
      </c>
      <c r="BJ7" s="39">
        <v>1510.14</v>
      </c>
      <c r="BK7" s="39">
        <v>1595.62</v>
      </c>
      <c r="BL7" s="39">
        <v>1302.33</v>
      </c>
      <c r="BM7" s="39">
        <v>1274.21</v>
      </c>
      <c r="BN7" s="39">
        <v>1183.92</v>
      </c>
      <c r="BO7" s="39">
        <v>1084.05</v>
      </c>
      <c r="BP7" s="39">
        <v>25.61</v>
      </c>
      <c r="BQ7" s="39">
        <v>20.54</v>
      </c>
      <c r="BR7" s="39">
        <v>21.18</v>
      </c>
      <c r="BS7" s="39">
        <v>22</v>
      </c>
      <c r="BT7" s="39">
        <v>20.92</v>
      </c>
      <c r="BU7" s="39">
        <v>22.67</v>
      </c>
      <c r="BV7" s="39">
        <v>37.92</v>
      </c>
      <c r="BW7" s="39">
        <v>40.89</v>
      </c>
      <c r="BX7" s="39">
        <v>41.25</v>
      </c>
      <c r="BY7" s="39">
        <v>42.5</v>
      </c>
      <c r="BZ7" s="39">
        <v>53.46</v>
      </c>
      <c r="CA7" s="39">
        <v>672.95</v>
      </c>
      <c r="CB7" s="39">
        <v>841.11</v>
      </c>
      <c r="CC7" s="39">
        <v>818.75</v>
      </c>
      <c r="CD7" s="39">
        <v>801.79</v>
      </c>
      <c r="CE7" s="39">
        <v>782.36</v>
      </c>
      <c r="CF7" s="39">
        <v>789.62</v>
      </c>
      <c r="CG7" s="39">
        <v>423.18</v>
      </c>
      <c r="CH7" s="39">
        <v>383.2</v>
      </c>
      <c r="CI7" s="39">
        <v>383.25</v>
      </c>
      <c r="CJ7" s="39">
        <v>377.72</v>
      </c>
      <c r="CK7" s="39">
        <v>300.47000000000003</v>
      </c>
      <c r="CL7" s="39">
        <v>50.42</v>
      </c>
      <c r="CM7" s="39">
        <v>51.22</v>
      </c>
      <c r="CN7" s="39">
        <v>52.28</v>
      </c>
      <c r="CO7" s="39">
        <v>51.56</v>
      </c>
      <c r="CP7" s="39">
        <v>52.41</v>
      </c>
      <c r="CQ7" s="39">
        <v>48.7</v>
      </c>
      <c r="CR7" s="39">
        <v>46.9</v>
      </c>
      <c r="CS7" s="39">
        <v>47.95</v>
      </c>
      <c r="CT7" s="39">
        <v>48.26</v>
      </c>
      <c r="CU7" s="39">
        <v>48.01</v>
      </c>
      <c r="CV7" s="39">
        <v>54.9</v>
      </c>
      <c r="CW7" s="39">
        <v>92</v>
      </c>
      <c r="CX7" s="39">
        <v>91.62</v>
      </c>
      <c r="CY7" s="39">
        <v>91.6</v>
      </c>
      <c r="CZ7" s="39">
        <v>90.49</v>
      </c>
      <c r="DA7" s="39">
        <v>90.04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2021-01-13T06:09:15Z</cp:lastPrinted>
  <dcterms:created xsi:type="dcterms:W3CDTF">2020-12-04T02:22:55Z</dcterms:created>
  <dcterms:modified xsi:type="dcterms:W3CDTF">2021-02-02T11:29:25Z</dcterms:modified>
  <cp:category/>
</cp:coreProperties>
</file>