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C:\Users\naibu.NAKATSU-LG\Desktop\【1／22〆切】公営企業に係る経営比較分析表（令和元年度決算）の分析等について\"/>
    </mc:Choice>
  </mc:AlternateContent>
  <workbookProtection workbookAlgorithmName="SHA-512" workbookHashValue="muqvDMojNR8+tah5wLzr7ctCTq7KVRx3GrxODsn2w52/l/CxKCu9dR2or/MJPYQClkpX06iXvLJxPtzWFGX//g==" workbookSaltValue="+d/4Q3NLcutMowUbcu87o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ML76" i="4"/>
  <c r="BV52" i="4"/>
  <c r="FJ30" i="4"/>
  <c r="IX76" i="4"/>
  <c r="ML52" i="4"/>
  <c r="C11" i="5"/>
  <c r="D11" i="5"/>
  <c r="E11" i="5"/>
  <c r="B11" i="5"/>
  <c r="HV30" i="4" l="1"/>
  <c r="LJ76" i="4"/>
  <c r="AT52" i="4"/>
  <c r="EH30" i="4"/>
  <c r="LJ52" i="4"/>
  <c r="HV76" i="4"/>
  <c r="HV52" i="4"/>
  <c r="AT76" i="4"/>
  <c r="EH52" i="4"/>
  <c r="AT30" i="4"/>
  <c r="AF76" i="4"/>
  <c r="DT52" i="4"/>
  <c r="HH30" i="4"/>
  <c r="KV76" i="4"/>
  <c r="AF52" i="4"/>
  <c r="HH76" i="4"/>
  <c r="KV52" i="4"/>
  <c r="AF30" i="4"/>
  <c r="HH52" i="4"/>
  <c r="DT30" i="4"/>
  <c r="GT76" i="4"/>
  <c r="KH52" i="4"/>
  <c r="GT52" i="4"/>
  <c r="GT30" i="4"/>
  <c r="R76" i="4"/>
  <c r="KH76" i="4"/>
  <c r="R52" i="4"/>
  <c r="DF30" i="4"/>
  <c r="R30" i="4"/>
  <c r="DF52" i="4"/>
  <c r="BH52" i="4"/>
  <c r="IJ76" i="4"/>
  <c r="LX52" i="4"/>
  <c r="BH30" i="4"/>
  <c r="IJ52" i="4"/>
  <c r="BH76" i="4"/>
  <c r="EV52" i="4"/>
  <c r="IJ30" i="4"/>
  <c r="LX76" i="4"/>
  <c r="EV30" i="4"/>
</calcChain>
</file>

<file path=xl/sharedStrings.xml><?xml version="1.0" encoding="utf-8"?>
<sst xmlns="http://schemas.openxmlformats.org/spreadsheetml/2006/main" count="301" uniqueCount="135">
  <si>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</si>
  <si>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</si>
  <si>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</si>
  <si>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</si>
  <si>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</si>
  <si>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</si>
  <si>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</si>
  <si>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</si>
  <si>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</si>
  <si>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</si>
  <si>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</si>
  <si>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</si>
  <si>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</si>
  <si>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</si>
  <si>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</si>
  <si>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</si>
  <si>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</si>
  <si>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</si>
  <si>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</si>
  <si>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</si>
  <si>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</si>
  <si>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</si>
  <si>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</si>
  <si>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</si>
  <si>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</si>
  <si>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</si>
  <si>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</si>
  <si>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</si>
  <si>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</si>
  <si>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</si>
  <si>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</si>
  <si>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</si>
  <si>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</si>
  <si>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</si>
  <si>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</si>
  <si>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</si>
  <si>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</si>
  <si>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</si>
  <si>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</si>
  <si>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</si>
  <si>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</si>
  <si>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</si>
  <si>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</si>
  <si>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</si>
  <si>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</si>
  <si>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</si>
  <si>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</si>
  <si>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</si>
  <si>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</si>
  <si>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</si>
  <si>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</si>
  <si>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</si>
  <si>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</si>
  <si>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</si>
  <si>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</si>
  <si>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</si>
  <si>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</si>
  <si>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</si>
  <si>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</si>
  <si>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</si>
  <si>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</si>
  <si>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</si>
  <si>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</si>
  <si>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</si>
  <si>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</si>
  <si>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</si>
  <si>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</si>
  <si>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</si>
  <si>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</si>
  <si>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</si>
  <si>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</si>
  <si>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</si>
  <si>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</si>
  <si>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</si>
  <si>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</si>
  <si>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</si>
  <si>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</si>
  <si>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</si>
  <si>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</si>
  <si>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</si>
  <si>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</si>
  <si>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</si>
  <si>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</si>
  <si>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</si>
  <si>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</si>
  <si>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</si>
  <si>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</si>
  <si>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</si>
  <si>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</si>
  <si>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</si>
  <si>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</si>
  <si>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</si>
  <si>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</si>
  <si>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</si>
  <si>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</si>
  <si>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</si>
  <si>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</si>
  <si>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</si>
  <si>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</si>
  <si>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</si>
  <si>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</si>
  <si>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</si>
  <si>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</si>
  <si>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</si>
  <si>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</si>
  <si>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</si>
  <si>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</si>
  <si>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</si>
  <si>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</si>
  <si>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</si>
  <si>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</si>
  <si>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</si>
  <si>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</si>
  <si>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</si>
  <si>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</si>
  <si>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中津市</t>
  </si>
  <si>
    <t>耶馬溪サイクリングターミナル</t>
  </si>
  <si>
    <t>法非適用</t>
  </si>
  <si>
    <t>観光施設事業</t>
  </si>
  <si>
    <t>休養宿泊施設</t>
  </si>
  <si>
    <t>Ａ１Ｂ１</t>
  </si>
  <si>
    <t>非設置</t>
  </si>
  <si>
    <t>該当数値なし</t>
  </si>
  <si>
    <t>導入なし</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</si>
  <si>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</si>
  <si>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</si>
  <si>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</si>
  <si>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</si>
  <si>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</si>
  <si>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</si>
  <si>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</si>
  <si>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②他会計補助金比率については、平均値と比較しますと高くなっておりますが、近年減少傾向にありますので、継続して減少に努めてまいります。
③宿泊者一人当たりの他会計補助金額については、耶馬溪サイクリングターミナルは宿泊事業だけでなくレンタサイクル事業もあることから実際は当該値は低くなると考えられますが、客単価と比較しても他会計へ依存している状況にあります。
④定員稼働率については、平均値を下回る状況にありますが、宿泊需要と宿泊料金の均衡が取れていない実態を受けＨ29年度に料金の見直しをする等改善に取り組んでおります。</t>
    <rPh sb="1" eb="2">
      <t>ホカ</t>
    </rPh>
    <rPh sb="2" eb="4">
      <t>カイケイ</t>
    </rPh>
    <rPh sb="4" eb="7">
      <t>ホジョキン</t>
    </rPh>
    <rPh sb="7" eb="9">
      <t>ヒリツ</t>
    </rPh>
    <rPh sb="15" eb="18">
      <t>ヘイキンチ</t>
    </rPh>
    <rPh sb="19" eb="21">
      <t>ヒカク</t>
    </rPh>
    <rPh sb="25" eb="26">
      <t>タカ</t>
    </rPh>
    <rPh sb="36" eb="38">
      <t>キンネン</t>
    </rPh>
    <rPh sb="38" eb="40">
      <t>ゲンショウ</t>
    </rPh>
    <rPh sb="40" eb="42">
      <t>ケイコウ</t>
    </rPh>
    <rPh sb="50" eb="52">
      <t>ケイゾク</t>
    </rPh>
    <rPh sb="54" eb="56">
      <t>ゲンショウ</t>
    </rPh>
    <rPh sb="57" eb="58">
      <t>ツト</t>
    </rPh>
    <rPh sb="69" eb="72">
      <t>シュクハクシャ</t>
    </rPh>
    <rPh sb="72" eb="74">
      <t>ヒトリ</t>
    </rPh>
    <rPh sb="74" eb="75">
      <t>ア</t>
    </rPh>
    <rPh sb="78" eb="79">
      <t>タ</t>
    </rPh>
    <rPh sb="79" eb="81">
      <t>カイケイ</t>
    </rPh>
    <rPh sb="81" eb="83">
      <t>ホジョ</t>
    </rPh>
    <rPh sb="83" eb="85">
      <t>キンガク</t>
    </rPh>
    <rPh sb="91" eb="94">
      <t>ヤバケイ</t>
    </rPh>
    <rPh sb="106" eb="108">
      <t>シュクハク</t>
    </rPh>
    <rPh sb="108" eb="109">
      <t>コト</t>
    </rPh>
    <rPh sb="109" eb="110">
      <t>ギョウ</t>
    </rPh>
    <rPh sb="122" eb="124">
      <t>ジギョウ</t>
    </rPh>
    <rPh sb="131" eb="133">
      <t>ジッサイ</t>
    </rPh>
    <rPh sb="134" eb="136">
      <t>トウガイ</t>
    </rPh>
    <rPh sb="136" eb="137">
      <t>チ</t>
    </rPh>
    <rPh sb="138" eb="139">
      <t>ヒク</t>
    </rPh>
    <rPh sb="143" eb="144">
      <t>カンガ</t>
    </rPh>
    <rPh sb="151" eb="154">
      <t>キャクタンカ</t>
    </rPh>
    <rPh sb="155" eb="157">
      <t>ヒカク</t>
    </rPh>
    <rPh sb="160" eb="161">
      <t>タ</t>
    </rPh>
    <rPh sb="161" eb="163">
      <t>カイケイ</t>
    </rPh>
    <rPh sb="164" eb="166">
      <t>イゾン</t>
    </rPh>
    <rPh sb="170" eb="172">
      <t>ジョウキョウ</t>
    </rPh>
    <rPh sb="181" eb="183">
      <t>テイイン</t>
    </rPh>
    <rPh sb="183" eb="185">
      <t>カドウ</t>
    </rPh>
    <rPh sb="185" eb="186">
      <t>リツ</t>
    </rPh>
    <rPh sb="192" eb="195">
      <t>ヘイキンチ</t>
    </rPh>
    <rPh sb="196" eb="198">
      <t>シタマワ</t>
    </rPh>
    <rPh sb="199" eb="201">
      <t>ジョウキョウ</t>
    </rPh>
    <rPh sb="208" eb="210">
      <t>シュクハク</t>
    </rPh>
    <rPh sb="210" eb="212">
      <t>ジュヨウ</t>
    </rPh>
    <rPh sb="213" eb="215">
      <t>シュクハク</t>
    </rPh>
    <rPh sb="215" eb="217">
      <t>リョウキン</t>
    </rPh>
    <rPh sb="218" eb="220">
      <t>キンコウ</t>
    </rPh>
    <rPh sb="221" eb="222">
      <t>ト</t>
    </rPh>
    <rPh sb="227" eb="229">
      <t>ジッタイ</t>
    </rPh>
    <rPh sb="230" eb="231">
      <t>ウ</t>
    </rPh>
    <rPh sb="235" eb="236">
      <t>ネン</t>
    </rPh>
    <rPh sb="236" eb="237">
      <t>ド</t>
    </rPh>
    <rPh sb="238" eb="240">
      <t>リョウキン</t>
    </rPh>
    <rPh sb="241" eb="243">
      <t>ミナオ</t>
    </rPh>
    <rPh sb="247" eb="248">
      <t>トウ</t>
    </rPh>
    <rPh sb="248" eb="250">
      <t>カイゼン</t>
    </rPh>
    <rPh sb="251" eb="252">
      <t>ト</t>
    </rPh>
    <rPh sb="253" eb="254">
      <t>ク</t>
    </rPh>
    <phoneticPr fontId="5"/>
  </si>
  <si>
    <t>　耶馬溪サイクリングターミナルは宿泊とレンタサイクルの2事業を行っており、レンタサイクル利用者の利用満足度の向上を図るためにも定期的な自転車の購入をする必要があります。</t>
    <rPh sb="1" eb="4">
      <t>ヤバケイ</t>
    </rPh>
    <rPh sb="16" eb="18">
      <t>シュクハク</t>
    </rPh>
    <rPh sb="28" eb="30">
      <t>ジギョウ</t>
    </rPh>
    <rPh sb="31" eb="32">
      <t>オコナ</t>
    </rPh>
    <rPh sb="44" eb="47">
      <t>リヨウシャ</t>
    </rPh>
    <rPh sb="48" eb="50">
      <t>リヨウ</t>
    </rPh>
    <rPh sb="50" eb="53">
      <t>マンゾクド</t>
    </rPh>
    <rPh sb="54" eb="56">
      <t>コウジョウ</t>
    </rPh>
    <rPh sb="57" eb="58">
      <t>ハカ</t>
    </rPh>
    <rPh sb="63" eb="66">
      <t>テイキテキ</t>
    </rPh>
    <rPh sb="67" eb="70">
      <t>ジテンシャ</t>
    </rPh>
    <rPh sb="71" eb="73">
      <t>コウニュウ</t>
    </rPh>
    <rPh sb="76" eb="78">
      <t>ヒツヨウ</t>
    </rPh>
    <phoneticPr fontId="5"/>
  </si>
  <si>
    <t>　所在市町村の宿泊者数動向については、ほぼ横ばいの傾向にあります。また、近隣スポーツ施設での大会時の利用者が利用者内訳の高い割合を占めています。今後、宿泊需要の動向や利便性の向上を考慮し、利用者の増加や収益の増加に努めてまいります。</t>
    <rPh sb="21" eb="22">
      <t>ヨコ</t>
    </rPh>
    <rPh sb="25" eb="27">
      <t>ケイコウ</t>
    </rPh>
    <phoneticPr fontId="5"/>
  </si>
  <si>
    <t>　施設運営に関しては、老朽化や総収益における繰入金負担率の高さなど課題がある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おります。これに伴いレンタサイクル事業の利用者は増加しています。これを機にサイクリングを通した体験型観光を推進し滞在時間の延長を図ることで宿泊・レンタサイクルの利用者増加をねらい、収益増加・経営改善に取り組んでまいります。
　また、現在の経営状況や施設の老朽化を踏まえ、施設使用料の見直しや公民館との複合化など新たな視点での制度の検討を行ってまいります。</t>
    <rPh sb="1" eb="3">
      <t>シセツ</t>
    </rPh>
    <rPh sb="3" eb="5">
      <t>ウンエイ</t>
    </rPh>
    <rPh sb="6" eb="7">
      <t>カン</t>
    </rPh>
    <rPh sb="11" eb="14">
      <t>ロウキュウカ</t>
    </rPh>
    <rPh sb="15" eb="18">
      <t>ソウシュウエキ</t>
    </rPh>
    <rPh sb="22" eb="24">
      <t>クリイレ</t>
    </rPh>
    <rPh sb="24" eb="25">
      <t>キン</t>
    </rPh>
    <rPh sb="25" eb="27">
      <t>フタン</t>
    </rPh>
    <rPh sb="27" eb="28">
      <t>リツ</t>
    </rPh>
    <rPh sb="29" eb="30">
      <t>タカ</t>
    </rPh>
    <rPh sb="33" eb="35">
      <t>カダイ</t>
    </rPh>
    <rPh sb="49" eb="51">
      <t>ジギョウ</t>
    </rPh>
    <rPh sb="54" eb="56">
      <t>ソクメン</t>
    </rPh>
    <rPh sb="71" eb="73">
      <t>ヤバ</t>
    </rPh>
    <rPh sb="82" eb="85">
      <t>カッセイカ</t>
    </rPh>
    <rPh sb="85" eb="87">
      <t>カイギ</t>
    </rPh>
    <rPh sb="89" eb="91">
      <t>ホッソク</t>
    </rPh>
    <rPh sb="97" eb="99">
      <t>タイチュウ</t>
    </rPh>
    <rPh sb="99" eb="100">
      <t>シ</t>
    </rPh>
    <rPh sb="111" eb="112">
      <t>オヨ</t>
    </rPh>
    <rPh sb="113" eb="115">
      <t>カンコウ</t>
    </rPh>
    <rPh sb="115" eb="117">
      <t>ユウコウ</t>
    </rPh>
    <rPh sb="117" eb="119">
      <t>コウリュウ</t>
    </rPh>
    <rPh sb="120" eb="122">
      <t>ソクシン</t>
    </rPh>
    <rPh sb="123" eb="124">
      <t>カン</t>
    </rPh>
    <rPh sb="126" eb="128">
      <t>キョウテイ</t>
    </rPh>
    <rPh sb="130" eb="132">
      <t>テイケツ</t>
    </rPh>
    <rPh sb="134" eb="135">
      <t>シ</t>
    </rPh>
    <rPh sb="135" eb="137">
      <t>ゼンタイ</t>
    </rPh>
    <rPh sb="138" eb="140">
      <t>カンコウ</t>
    </rPh>
    <rPh sb="140" eb="142">
      <t>ユウキャク</t>
    </rPh>
    <rPh sb="143" eb="144">
      <t>ト</t>
    </rPh>
    <rPh sb="145" eb="146">
      <t>ク</t>
    </rPh>
    <rPh sb="156" eb="157">
      <t>トモナ</t>
    </rPh>
    <rPh sb="165" eb="167">
      <t>ジギョウ</t>
    </rPh>
    <rPh sb="168" eb="171">
      <t>リヨウシャ</t>
    </rPh>
    <rPh sb="172" eb="174">
      <t>ゾウカ</t>
    </rPh>
    <rPh sb="183" eb="184">
      <t>キ</t>
    </rPh>
    <rPh sb="192" eb="193">
      <t>トオ</t>
    </rPh>
    <rPh sb="195" eb="198">
      <t>タイケンガタ</t>
    </rPh>
    <rPh sb="198" eb="200">
      <t>カンコウ</t>
    </rPh>
    <rPh sb="201" eb="203">
      <t>スイシン</t>
    </rPh>
    <rPh sb="204" eb="206">
      <t>タイザイ</t>
    </rPh>
    <rPh sb="206" eb="208">
      <t>ジカン</t>
    </rPh>
    <rPh sb="209" eb="211">
      <t>エンチョウ</t>
    </rPh>
    <rPh sb="212" eb="213">
      <t>ハカ</t>
    </rPh>
    <rPh sb="217" eb="219">
      <t>シュクハク</t>
    </rPh>
    <rPh sb="228" eb="231">
      <t>リヨウシャ</t>
    </rPh>
    <rPh sb="231" eb="232">
      <t>ゾウ</t>
    </rPh>
    <rPh sb="232" eb="233">
      <t>カ</t>
    </rPh>
    <rPh sb="238" eb="240">
      <t>シュウエキ</t>
    </rPh>
    <rPh sb="240" eb="242">
      <t>ゾウカ</t>
    </rPh>
    <rPh sb="243" eb="245">
      <t>ケイエイ</t>
    </rPh>
    <rPh sb="245" eb="247">
      <t>カイゼン</t>
    </rPh>
    <rPh sb="248" eb="249">
      <t>ト</t>
    </rPh>
    <rPh sb="250" eb="251">
      <t>ク</t>
    </rPh>
    <rPh sb="264" eb="266">
      <t>ゲンザイ</t>
    </rPh>
    <rPh sb="267" eb="269">
      <t>ケイエイ</t>
    </rPh>
    <rPh sb="269" eb="271">
      <t>ジョウキョウ</t>
    </rPh>
    <rPh sb="272" eb="274">
      <t>シセツ</t>
    </rPh>
    <rPh sb="275" eb="278">
      <t>ロウキュウカ</t>
    </rPh>
    <rPh sb="279" eb="280">
      <t>フ</t>
    </rPh>
    <rPh sb="283" eb="285">
      <t>シセツ</t>
    </rPh>
    <rPh sb="285" eb="288">
      <t>シヨウリョウ</t>
    </rPh>
    <rPh sb="289" eb="291">
      <t>ミナオ</t>
    </rPh>
    <rPh sb="293" eb="296">
      <t>コウミンカン</t>
    </rPh>
    <rPh sb="298" eb="301">
      <t>フクゴウカ</t>
    </rPh>
    <rPh sb="303" eb="304">
      <t>アラ</t>
    </rPh>
    <rPh sb="306" eb="308">
      <t>シテン</t>
    </rPh>
    <rPh sb="310" eb="312">
      <t>セイド</t>
    </rPh>
    <rPh sb="313" eb="315">
      <t>ケントウ</t>
    </rPh>
    <rPh sb="316" eb="31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</si>
</sst>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11796</c:v>
                </c:pt>
                <c:pt idx="1">
                  <c:v>9186</c:v>
                </c:pt>
                <c:pt idx="2">
                  <c:v>8572</c:v>
                </c:pt>
                <c:pt idx="3">
                  <c:v>5878</c:v>
                </c:pt>
                <c:pt idx="4">
                  <c:v>5519</c:v>
                </c:pt>
              </c:numCache>
            </c:numRef>
          </c:val>
          <c:extLst>
            <c:ext xmlns:c16="http://schemas.microsoft.com/office/drawing/2014/chart" uri="{C3380CC4-5D6E-409C-BE32-E72D297353CC}">
              <c16:uniqueId val="{00000000-9B5A-489B-81A8-6AB25247A4C3}"/>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9B5A-489B-81A8-6AB25247A4C3}"/>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73F1-485D-8585-1C541737A49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3F1-485D-8585-1C541737A49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2.46E-2</c:v>
                </c:pt>
                <c:pt idx="1">
                  <c:v>3.0700000000000002E-2</c:v>
                </c:pt>
                <c:pt idx="2">
                  <c:v>5.4000000000000003E-3</c:v>
                </c:pt>
                <c:pt idx="3">
                  <c:v>1.8800000000000001E-2</c:v>
                </c:pt>
                <c:pt idx="4">
                  <c:v>2.4899999999999999E-2</c:v>
                </c:pt>
              </c:numCache>
            </c:numRef>
          </c:val>
          <c:smooth val="0"/>
          <c:extLst>
            <c:ext xmlns:c16="http://schemas.microsoft.com/office/drawing/2014/chart" uri="{C3380CC4-5D6E-409C-BE32-E72D297353CC}">
              <c16:uniqueId val="{00000000-CBA1-4699-B8E0-43C11DEC1FD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2.5999999999999999E-3</c:v>
                </c:pt>
                <c:pt idx="1">
                  <c:v>2.2000000000000001E-3</c:v>
                </c:pt>
                <c:pt idx="2">
                  <c:v>1.9E-3</c:v>
                </c:pt>
                <c:pt idx="3">
                  <c:v>1E-4</c:v>
                </c:pt>
                <c:pt idx="4">
                  <c:v>1E-4</c:v>
                </c:pt>
              </c:numCache>
            </c:numRef>
          </c:val>
          <c:smooth val="0"/>
          <c:extLst>
            <c:ext xmlns:c16="http://schemas.microsoft.com/office/drawing/2014/chart" uri="{C3380CC4-5D6E-409C-BE32-E72D297353CC}">
              <c16:uniqueId val="{00000001-CBA1-4699-B8E0-43C11DEC1FD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64.599999999999994</c:v>
                </c:pt>
                <c:pt idx="1">
                  <c:v>55.7</c:v>
                </c:pt>
                <c:pt idx="2">
                  <c:v>53.4</c:v>
                </c:pt>
                <c:pt idx="3">
                  <c:v>44.5</c:v>
                </c:pt>
                <c:pt idx="4">
                  <c:v>40.700000000000003</c:v>
                </c:pt>
              </c:numCache>
            </c:numRef>
          </c:val>
          <c:extLst>
            <c:ext xmlns:c16="http://schemas.microsoft.com/office/drawing/2014/chart" uri="{C3380CC4-5D6E-409C-BE32-E72D297353CC}">
              <c16:uniqueId val="{00000000-035B-4475-9C61-82A96A8E90E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035B-4475-9C61-82A96A8E90E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1A-4A74-9859-BA16352DFE8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801A-4A74-9859-BA16352DFE8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-5733</c:v>
                </c:pt>
                <c:pt idx="1">
                  <c:v>-5493</c:v>
                </c:pt>
                <c:pt idx="2">
                  <c:v>-5426</c:v>
                </c:pt>
                <c:pt idx="3">
                  <c:v>-4485</c:v>
                </c:pt>
                <c:pt idx="4">
                  <c:v>-4128</c:v>
                </c:pt>
              </c:numCache>
            </c:numRef>
          </c:val>
          <c:extLst>
            <c:ext xmlns:c16="http://schemas.microsoft.com/office/drawing/2014/chart" uri="{C3380CC4-5D6E-409C-BE32-E72D297353CC}">
              <c16:uniqueId val="{00000000-5ACA-417B-8EE8-8B0F1AF946B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5ACA-417B-8EE8-8B0F1AF946B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-131.6</c:v>
                </c:pt>
                <c:pt idx="1">
                  <c:v>-130.4</c:v>
                </c:pt>
                <c:pt idx="2">
                  <c:v>-121.5</c:v>
                </c:pt>
                <c:pt idx="3">
                  <c:v>-85</c:v>
                </c:pt>
                <c:pt idx="4">
                  <c:v>-73.5</c:v>
                </c:pt>
              </c:numCache>
            </c:numRef>
          </c:val>
          <c:extLst>
            <c:ext xmlns:c16="http://schemas.microsoft.com/office/drawing/2014/chart" uri="{C3380CC4-5D6E-409C-BE32-E72D297353CC}">
              <c16:uniqueId val="{00000000-9E83-4E08-A426-99B52EF54E8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9E83-4E08-A426-99B52EF54E86}"/>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C8-4A2E-89CB-4367566D8AF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E9C8-4A2E-89CB-4367566D8AF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c:v>
                </c:pt>
                <c:pt idx="1">
                  <c:v>2.1</c:v>
                </c:pt>
                <c:pt idx="2">
                  <c:v>2.2000000000000002</c:v>
                </c:pt>
                <c:pt idx="3">
                  <c:v>2.6</c:v>
                </c:pt>
                <c:pt idx="4">
                  <c:v>2.6</c:v>
                </c:pt>
              </c:numCache>
            </c:numRef>
          </c:val>
          <c:extLst>
            <c:ext xmlns:c16="http://schemas.microsoft.com/office/drawing/2014/chart" uri="{C3380CC4-5D6E-409C-BE32-E72D297353CC}">
              <c16:uniqueId val="{00000000-543B-41AA-92C4-1FDD60C90EA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543B-41AA-92C4-1FDD60C90EA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CD6-4BA1-8A10-7B82BF92C595}"/>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4CD6-4BA1-8A10-7B82BF92C595}"/>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ACAE-489E-AF2E-AFE2DB0D2C86}"/>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CAE-489E-AF2E-AFE2DB0D2C86}"/>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view="pageBreakPreview" topLeftCell="EM1" zoomScale="80" zoomScaleNormal="100" zoomScaleSheetLayoutView="8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3" t="s">
        <v>0</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c r="IW2" s="133"/>
      <c r="IX2" s="133"/>
      <c r="IY2" s="133"/>
      <c r="IZ2" s="133"/>
      <c r="JA2" s="133"/>
      <c r="JB2" s="133"/>
      <c r="JC2" s="133"/>
      <c r="JD2" s="133"/>
      <c r="JE2" s="133"/>
      <c r="JF2" s="133"/>
      <c r="JG2" s="133"/>
      <c r="JH2" s="133"/>
      <c r="JI2" s="133"/>
      <c r="JJ2" s="133"/>
      <c r="JK2" s="133"/>
      <c r="JL2" s="133"/>
      <c r="JM2" s="133"/>
      <c r="JN2" s="133"/>
      <c r="JO2" s="133"/>
      <c r="JP2" s="133"/>
      <c r="JQ2" s="133"/>
      <c r="JR2" s="133"/>
      <c r="JS2" s="133"/>
      <c r="JT2" s="133"/>
      <c r="JU2" s="133"/>
      <c r="JV2" s="133"/>
      <c r="JW2" s="133"/>
      <c r="JX2" s="133"/>
      <c r="JY2" s="133"/>
      <c r="JZ2" s="133"/>
      <c r="KA2" s="133"/>
      <c r="KB2" s="133"/>
      <c r="KC2" s="133"/>
      <c r="KD2" s="133"/>
      <c r="KE2" s="133"/>
      <c r="KF2" s="133"/>
      <c r="KG2" s="133"/>
      <c r="KH2" s="133"/>
      <c r="KI2" s="133"/>
      <c r="KJ2" s="133"/>
      <c r="KK2" s="133"/>
      <c r="KL2" s="133"/>
      <c r="KM2" s="133"/>
      <c r="KN2" s="133"/>
      <c r="KO2" s="133"/>
      <c r="KP2" s="133"/>
      <c r="KQ2" s="133"/>
      <c r="KR2" s="133"/>
      <c r="KS2" s="133"/>
      <c r="KT2" s="133"/>
      <c r="KU2" s="133"/>
      <c r="KV2" s="133"/>
      <c r="KW2" s="133"/>
      <c r="KX2" s="133"/>
      <c r="KY2" s="133"/>
      <c r="KZ2" s="133"/>
      <c r="LA2" s="133"/>
      <c r="LB2" s="133"/>
      <c r="LC2" s="133"/>
      <c r="LD2" s="133"/>
      <c r="LE2" s="133"/>
      <c r="LF2" s="133"/>
      <c r="LG2" s="133"/>
      <c r="LH2" s="133"/>
      <c r="LI2" s="133"/>
      <c r="LJ2" s="133"/>
      <c r="LK2" s="133"/>
      <c r="LL2" s="133"/>
      <c r="LM2" s="133"/>
      <c r="LN2" s="133"/>
      <c r="LO2" s="133"/>
      <c r="LP2" s="133"/>
      <c r="LQ2" s="133"/>
      <c r="LR2" s="133"/>
      <c r="LS2" s="133"/>
      <c r="LT2" s="133"/>
      <c r="LU2" s="133"/>
      <c r="LV2" s="133"/>
      <c r="LW2" s="133"/>
      <c r="LX2" s="133"/>
      <c r="LY2" s="133"/>
      <c r="LZ2" s="133"/>
      <c r="MA2" s="133"/>
      <c r="MB2" s="133"/>
      <c r="MC2" s="133"/>
      <c r="MD2" s="133"/>
      <c r="ME2" s="133"/>
      <c r="MF2" s="133"/>
      <c r="MG2" s="133"/>
      <c r="MH2" s="133"/>
      <c r="MI2" s="133"/>
      <c r="MJ2" s="133"/>
      <c r="MK2" s="133"/>
      <c r="ML2" s="133"/>
      <c r="MM2" s="133"/>
      <c r="MN2" s="133"/>
      <c r="MO2" s="133"/>
      <c r="MP2" s="133"/>
      <c r="MQ2" s="133"/>
      <c r="MR2" s="133"/>
      <c r="MS2" s="133"/>
      <c r="MT2" s="133"/>
      <c r="MU2" s="133"/>
      <c r="MV2" s="133"/>
      <c r="MW2" s="133"/>
      <c r="MX2" s="133"/>
      <c r="MY2" s="133"/>
      <c r="MZ2" s="133"/>
      <c r="NA2" s="133"/>
      <c r="NB2" s="133"/>
      <c r="NC2" s="133"/>
      <c r="ND2" s="133"/>
      <c r="NE2" s="133"/>
      <c r="NF2" s="133"/>
      <c r="NG2" s="133"/>
      <c r="NH2" s="133"/>
      <c r="NI2" s="133"/>
      <c r="NJ2" s="133"/>
      <c r="NK2" s="133"/>
      <c r="NL2" s="133"/>
      <c r="NM2" s="133"/>
      <c r="NN2" s="133"/>
      <c r="NO2" s="133"/>
      <c r="NP2" s="133"/>
      <c r="NQ2" s="133"/>
      <c r="NR2" s="133"/>
      <c r="NS2" s="133"/>
      <c r="NT2" s="133"/>
      <c r="NU2" s="133"/>
      <c r="NV2" s="133"/>
      <c r="NW2" s="133"/>
    </row>
    <row r="3" spans="1:387" ht="9.75" customHeight="1" x14ac:dyDescent="0.15">
      <c r="A3" s="2"/>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c r="IW3" s="133"/>
      <c r="IX3" s="133"/>
      <c r="IY3" s="133"/>
      <c r="IZ3" s="133"/>
      <c r="JA3" s="133"/>
      <c r="JB3" s="133"/>
      <c r="JC3" s="133"/>
      <c r="JD3" s="133"/>
      <c r="JE3" s="133"/>
      <c r="JF3" s="133"/>
      <c r="JG3" s="133"/>
      <c r="JH3" s="133"/>
      <c r="JI3" s="133"/>
      <c r="JJ3" s="133"/>
      <c r="JK3" s="133"/>
      <c r="JL3" s="133"/>
      <c r="JM3" s="133"/>
      <c r="JN3" s="133"/>
      <c r="JO3" s="133"/>
      <c r="JP3" s="133"/>
      <c r="JQ3" s="133"/>
      <c r="JR3" s="133"/>
      <c r="JS3" s="133"/>
      <c r="JT3" s="133"/>
      <c r="JU3" s="133"/>
      <c r="JV3" s="133"/>
      <c r="JW3" s="133"/>
      <c r="JX3" s="133"/>
      <c r="JY3" s="133"/>
      <c r="JZ3" s="133"/>
      <c r="KA3" s="133"/>
      <c r="KB3" s="133"/>
      <c r="KC3" s="133"/>
      <c r="KD3" s="133"/>
      <c r="KE3" s="133"/>
      <c r="KF3" s="133"/>
      <c r="KG3" s="133"/>
      <c r="KH3" s="133"/>
      <c r="KI3" s="133"/>
      <c r="KJ3" s="133"/>
      <c r="KK3" s="133"/>
      <c r="KL3" s="133"/>
      <c r="KM3" s="133"/>
      <c r="KN3" s="133"/>
      <c r="KO3" s="133"/>
      <c r="KP3" s="133"/>
      <c r="KQ3" s="133"/>
      <c r="KR3" s="133"/>
      <c r="KS3" s="133"/>
      <c r="KT3" s="133"/>
      <c r="KU3" s="133"/>
      <c r="KV3" s="133"/>
      <c r="KW3" s="133"/>
      <c r="KX3" s="133"/>
      <c r="KY3" s="133"/>
      <c r="KZ3" s="133"/>
      <c r="LA3" s="133"/>
      <c r="LB3" s="133"/>
      <c r="LC3" s="133"/>
      <c r="LD3" s="133"/>
      <c r="LE3" s="133"/>
      <c r="LF3" s="133"/>
      <c r="LG3" s="133"/>
      <c r="LH3" s="133"/>
      <c r="LI3" s="133"/>
      <c r="LJ3" s="133"/>
      <c r="LK3" s="133"/>
      <c r="LL3" s="133"/>
      <c r="LM3" s="133"/>
      <c r="LN3" s="133"/>
      <c r="LO3" s="133"/>
      <c r="LP3" s="133"/>
      <c r="LQ3" s="133"/>
      <c r="LR3" s="133"/>
      <c r="LS3" s="133"/>
      <c r="LT3" s="133"/>
      <c r="LU3" s="133"/>
      <c r="LV3" s="133"/>
      <c r="LW3" s="133"/>
      <c r="LX3" s="133"/>
      <c r="LY3" s="133"/>
      <c r="LZ3" s="133"/>
      <c r="MA3" s="133"/>
      <c r="MB3" s="133"/>
      <c r="MC3" s="133"/>
      <c r="MD3" s="133"/>
      <c r="ME3" s="133"/>
      <c r="MF3" s="133"/>
      <c r="MG3" s="133"/>
      <c r="MH3" s="133"/>
      <c r="MI3" s="133"/>
      <c r="MJ3" s="133"/>
      <c r="MK3" s="133"/>
      <c r="ML3" s="133"/>
      <c r="MM3" s="133"/>
      <c r="MN3" s="133"/>
      <c r="MO3" s="133"/>
      <c r="MP3" s="133"/>
      <c r="MQ3" s="133"/>
      <c r="MR3" s="133"/>
      <c r="MS3" s="133"/>
      <c r="MT3" s="133"/>
      <c r="MU3" s="133"/>
      <c r="MV3" s="133"/>
      <c r="MW3" s="133"/>
      <c r="MX3" s="133"/>
      <c r="MY3" s="133"/>
      <c r="MZ3" s="133"/>
      <c r="NA3" s="133"/>
      <c r="NB3" s="133"/>
      <c r="NC3" s="133"/>
      <c r="ND3" s="133"/>
      <c r="NE3" s="133"/>
      <c r="NF3" s="133"/>
      <c r="NG3" s="133"/>
      <c r="NH3" s="133"/>
      <c r="NI3" s="133"/>
      <c r="NJ3" s="133"/>
      <c r="NK3" s="133"/>
      <c r="NL3" s="133"/>
      <c r="NM3" s="133"/>
      <c r="NN3" s="133"/>
      <c r="NO3" s="133"/>
      <c r="NP3" s="133"/>
      <c r="NQ3" s="133"/>
      <c r="NR3" s="133"/>
      <c r="NS3" s="133"/>
      <c r="NT3" s="133"/>
      <c r="NU3" s="133"/>
      <c r="NV3" s="133"/>
      <c r="NW3" s="133"/>
    </row>
    <row r="4" spans="1:387" ht="9.75" customHeight="1" x14ac:dyDescent="0.15">
      <c r="A4" s="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c r="IW4" s="133"/>
      <c r="IX4" s="133"/>
      <c r="IY4" s="133"/>
      <c r="IZ4" s="133"/>
      <c r="JA4" s="133"/>
      <c r="JB4" s="133"/>
      <c r="JC4" s="133"/>
      <c r="JD4" s="133"/>
      <c r="JE4" s="133"/>
      <c r="JF4" s="133"/>
      <c r="JG4" s="133"/>
      <c r="JH4" s="133"/>
      <c r="JI4" s="133"/>
      <c r="JJ4" s="133"/>
      <c r="JK4" s="133"/>
      <c r="JL4" s="133"/>
      <c r="JM4" s="133"/>
      <c r="JN4" s="133"/>
      <c r="JO4" s="133"/>
      <c r="JP4" s="133"/>
      <c r="JQ4" s="133"/>
      <c r="JR4" s="133"/>
      <c r="JS4" s="133"/>
      <c r="JT4" s="133"/>
      <c r="JU4" s="133"/>
      <c r="JV4" s="133"/>
      <c r="JW4" s="133"/>
      <c r="JX4" s="133"/>
      <c r="JY4" s="133"/>
      <c r="JZ4" s="133"/>
      <c r="KA4" s="133"/>
      <c r="KB4" s="133"/>
      <c r="KC4" s="133"/>
      <c r="KD4" s="133"/>
      <c r="KE4" s="133"/>
      <c r="KF4" s="133"/>
      <c r="KG4" s="133"/>
      <c r="KH4" s="133"/>
      <c r="KI4" s="133"/>
      <c r="KJ4" s="133"/>
      <c r="KK4" s="133"/>
      <c r="KL4" s="133"/>
      <c r="KM4" s="133"/>
      <c r="KN4" s="133"/>
      <c r="KO4" s="133"/>
      <c r="KP4" s="133"/>
      <c r="KQ4" s="133"/>
      <c r="KR4" s="133"/>
      <c r="KS4" s="133"/>
      <c r="KT4" s="133"/>
      <c r="KU4" s="133"/>
      <c r="KV4" s="133"/>
      <c r="KW4" s="133"/>
      <c r="KX4" s="133"/>
      <c r="KY4" s="133"/>
      <c r="KZ4" s="133"/>
      <c r="LA4" s="133"/>
      <c r="LB4" s="133"/>
      <c r="LC4" s="133"/>
      <c r="LD4" s="133"/>
      <c r="LE4" s="133"/>
      <c r="LF4" s="133"/>
      <c r="LG4" s="133"/>
      <c r="LH4" s="133"/>
      <c r="LI4" s="133"/>
      <c r="LJ4" s="133"/>
      <c r="LK4" s="133"/>
      <c r="LL4" s="133"/>
      <c r="LM4" s="133"/>
      <c r="LN4" s="133"/>
      <c r="LO4" s="133"/>
      <c r="LP4" s="133"/>
      <c r="LQ4" s="133"/>
      <c r="LR4" s="133"/>
      <c r="LS4" s="133"/>
      <c r="LT4" s="133"/>
      <c r="LU4" s="133"/>
      <c r="LV4" s="133"/>
      <c r="LW4" s="133"/>
      <c r="LX4" s="133"/>
      <c r="LY4" s="133"/>
      <c r="LZ4" s="133"/>
      <c r="MA4" s="133"/>
      <c r="MB4" s="133"/>
      <c r="MC4" s="133"/>
      <c r="MD4" s="133"/>
      <c r="ME4" s="133"/>
      <c r="MF4" s="133"/>
      <c r="MG4" s="133"/>
      <c r="MH4" s="133"/>
      <c r="MI4" s="133"/>
      <c r="MJ4" s="133"/>
      <c r="MK4" s="133"/>
      <c r="ML4" s="133"/>
      <c r="MM4" s="133"/>
      <c r="MN4" s="133"/>
      <c r="MO4" s="133"/>
      <c r="MP4" s="133"/>
      <c r="MQ4" s="133"/>
      <c r="MR4" s="133"/>
      <c r="MS4" s="133"/>
      <c r="MT4" s="133"/>
      <c r="MU4" s="133"/>
      <c r="MV4" s="133"/>
      <c r="MW4" s="133"/>
      <c r="MX4" s="133"/>
      <c r="MY4" s="133"/>
      <c r="MZ4" s="133"/>
      <c r="NA4" s="133"/>
      <c r="NB4" s="133"/>
      <c r="NC4" s="133"/>
      <c r="ND4" s="133"/>
      <c r="NE4" s="133"/>
      <c r="NF4" s="133"/>
      <c r="NG4" s="133"/>
      <c r="NH4" s="133"/>
      <c r="NI4" s="133"/>
      <c r="NJ4" s="133"/>
      <c r="NK4" s="133"/>
      <c r="NL4" s="133"/>
      <c r="NM4" s="133"/>
      <c r="NN4" s="133"/>
      <c r="NO4" s="133"/>
      <c r="NP4" s="133"/>
      <c r="NQ4" s="133"/>
      <c r="NR4" s="133"/>
      <c r="NS4" s="133"/>
      <c r="NT4" s="133"/>
      <c r="NU4" s="133"/>
      <c r="NV4" s="133"/>
      <c r="NW4" s="13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4" t="str">
        <f>データ!H6&amp;"　"&amp;データ!I6</f>
        <v>大分県中津市　耶馬溪サイクリングターミナル</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134"/>
      <c r="BN6" s="134"/>
      <c r="BO6" s="134"/>
      <c r="BP6" s="134"/>
      <c r="BQ6" s="134"/>
      <c r="BR6" s="134"/>
      <c r="BS6" s="134"/>
      <c r="BT6" s="134"/>
      <c r="BU6" s="134"/>
      <c r="BV6" s="134"/>
      <c r="BW6" s="134"/>
      <c r="BX6" s="134"/>
      <c r="BY6" s="134"/>
      <c r="BZ6" s="134"/>
      <c r="CA6" s="134"/>
      <c r="CB6" s="134"/>
      <c r="CC6" s="134"/>
      <c r="CD6" s="134"/>
      <c r="CE6" s="134"/>
      <c r="CF6" s="134"/>
      <c r="CG6" s="134"/>
      <c r="CH6" s="134"/>
      <c r="CI6" s="134"/>
      <c r="CJ6" s="134"/>
      <c r="CK6" s="134"/>
      <c r="CL6" s="134"/>
      <c r="CM6" s="134"/>
      <c r="CN6" s="134"/>
      <c r="CO6" s="134"/>
      <c r="CP6" s="134"/>
      <c r="CQ6" s="134"/>
      <c r="CR6" s="134"/>
      <c r="CS6" s="134"/>
      <c r="CT6" s="134"/>
      <c r="CU6" s="134"/>
      <c r="CV6" s="134"/>
      <c r="CW6" s="134"/>
      <c r="CX6" s="134"/>
      <c r="CY6" s="134"/>
      <c r="CZ6" s="134"/>
      <c r="DA6" s="134"/>
      <c r="DB6" s="134"/>
      <c r="DC6" s="134"/>
      <c r="DD6" s="134"/>
      <c r="DE6" s="134"/>
      <c r="DF6" s="134"/>
      <c r="DG6" s="134"/>
      <c r="DH6" s="134"/>
      <c r="DI6" s="134"/>
      <c r="DJ6" s="134"/>
      <c r="DK6" s="134"/>
      <c r="DL6" s="134"/>
      <c r="DM6" s="134"/>
      <c r="DN6" s="134"/>
      <c r="DO6" s="134"/>
      <c r="DP6" s="134"/>
      <c r="DQ6" s="134"/>
      <c r="DR6" s="134"/>
      <c r="DS6" s="134"/>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4"/>
      <c r="GI6" s="134"/>
      <c r="GJ6" s="134"/>
      <c r="GK6" s="134"/>
      <c r="GL6" s="134"/>
      <c r="GM6" s="134"/>
      <c r="GN6" s="134"/>
      <c r="GO6" s="134"/>
      <c r="GP6" s="134"/>
      <c r="GQ6" s="134"/>
      <c r="GR6" s="134"/>
      <c r="GS6" s="134"/>
      <c r="GT6" s="134"/>
      <c r="GU6" s="134"/>
      <c r="GV6" s="134"/>
      <c r="GW6" s="134"/>
      <c r="GX6" s="13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6"/>
      <c r="AQ7" s="124" t="s">
        <v>2</v>
      </c>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6"/>
      <c r="CF7" s="124" t="s">
        <v>3</v>
      </c>
      <c r="CG7" s="125"/>
      <c r="CH7" s="125"/>
      <c r="CI7" s="125"/>
      <c r="CJ7" s="125"/>
      <c r="CK7" s="125"/>
      <c r="CL7" s="125"/>
      <c r="CM7" s="125"/>
      <c r="CN7" s="125"/>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6"/>
      <c r="DU7" s="127" t="s">
        <v>4</v>
      </c>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t="s">
        <v>5</v>
      </c>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7" t="s">
        <v>6</v>
      </c>
      <c r="ID7" s="127"/>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t="s">
        <v>7</v>
      </c>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t="s">
        <v>8</v>
      </c>
      <c r="LP7" s="127"/>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3"/>
      <c r="NI7" s="6" t="s">
        <v>9</v>
      </c>
      <c r="NJ7" s="7"/>
      <c r="NK7" s="7"/>
      <c r="NL7" s="7"/>
      <c r="NM7" s="7"/>
      <c r="NN7" s="7"/>
      <c r="NO7" s="7"/>
      <c r="NP7" s="7"/>
      <c r="NQ7" s="7"/>
      <c r="NR7" s="7"/>
      <c r="NS7" s="7"/>
      <c r="NT7" s="7"/>
      <c r="NU7" s="7"/>
      <c r="NV7" s="8"/>
    </row>
    <row r="8" spans="1:387" ht="18.75" customHeight="1" x14ac:dyDescent="0.15">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16" t="str">
        <f>データ!M7</f>
        <v>Ａ１Ｂ１</v>
      </c>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116"/>
      <c r="FE8" s="116"/>
      <c r="FF8" s="116"/>
      <c r="FG8" s="116"/>
      <c r="FH8" s="116"/>
      <c r="FI8" s="116"/>
      <c r="FJ8" s="116" t="str">
        <f>データ!N7</f>
        <v>非設置</v>
      </c>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5">
        <f>データ!S7</f>
        <v>7934</v>
      </c>
      <c r="ID8" s="115"/>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t="str">
        <f>データ!T7</f>
        <v>導入なし</v>
      </c>
      <c r="JW8" s="116"/>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f>データ!U7</f>
        <v>100</v>
      </c>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3"/>
      <c r="NI8" s="122" t="s">
        <v>10</v>
      </c>
      <c r="NJ8" s="123"/>
      <c r="NK8" s="9" t="s">
        <v>11</v>
      </c>
      <c r="NL8" s="10"/>
      <c r="NM8" s="10"/>
      <c r="NN8" s="10"/>
      <c r="NO8" s="10"/>
      <c r="NP8" s="10"/>
      <c r="NQ8" s="10"/>
      <c r="NR8" s="10"/>
      <c r="NS8" s="10"/>
      <c r="NT8" s="10"/>
      <c r="NU8" s="10"/>
      <c r="NV8" s="11"/>
    </row>
    <row r="9" spans="1:387"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6"/>
      <c r="AQ9" s="124" t="s">
        <v>13</v>
      </c>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6"/>
      <c r="CF9" s="124" t="s">
        <v>14</v>
      </c>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6"/>
      <c r="DU9" s="127" t="s">
        <v>15</v>
      </c>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7" t="s">
        <v>16</v>
      </c>
      <c r="ID9" s="127"/>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t="s">
        <v>17</v>
      </c>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t="s">
        <v>18</v>
      </c>
      <c r="LP9" s="127"/>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3"/>
      <c r="NI9" s="131" t="s">
        <v>19</v>
      </c>
      <c r="NJ9" s="132"/>
      <c r="NK9" s="12" t="s">
        <v>20</v>
      </c>
      <c r="NL9" s="13"/>
      <c r="NM9" s="13"/>
      <c r="NN9" s="13"/>
      <c r="NO9" s="13"/>
      <c r="NP9" s="13"/>
      <c r="NQ9" s="13"/>
      <c r="NR9" s="13"/>
      <c r="NS9" s="13"/>
      <c r="NT9" s="13"/>
      <c r="NU9" s="13"/>
      <c r="NV9" s="14"/>
    </row>
    <row r="10" spans="1:387" ht="18.75" customHeight="1" x14ac:dyDescent="0.15">
      <c r="A10" s="2"/>
      <c r="B10" s="109" t="str">
        <f>データ!O7</f>
        <v>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09" t="str">
        <f>データ!P7</f>
        <v>該当数値なし</v>
      </c>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1"/>
      <c r="CF10" s="112">
        <f>データ!Q7</f>
        <v>1512</v>
      </c>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4"/>
      <c r="DU10" s="115">
        <f>データ!R7</f>
        <v>79</v>
      </c>
      <c r="DV10" s="115"/>
      <c r="DW10" s="115"/>
      <c r="DX10" s="115"/>
      <c r="DY10" s="115"/>
      <c r="DZ10" s="115"/>
      <c r="EA10" s="115"/>
      <c r="EB10" s="115"/>
      <c r="EC10" s="115"/>
      <c r="ED10" s="115"/>
      <c r="EE10" s="115"/>
      <c r="EF10" s="115"/>
      <c r="EG10" s="115"/>
      <c r="EH10" s="115"/>
      <c r="EI10" s="115"/>
      <c r="EJ10" s="115"/>
      <c r="EK10" s="115"/>
      <c r="EL10" s="115"/>
      <c r="EM10" s="115"/>
      <c r="EN10" s="115"/>
      <c r="EO10" s="115"/>
      <c r="EP10" s="115"/>
      <c r="EQ10" s="115"/>
      <c r="ER10" s="115"/>
      <c r="ES10" s="115"/>
      <c r="ET10" s="115"/>
      <c r="EU10" s="115"/>
      <c r="EV10" s="115"/>
      <c r="EW10" s="115"/>
      <c r="EX10" s="115"/>
      <c r="EY10" s="115"/>
      <c r="EZ10" s="115"/>
      <c r="FA10" s="115"/>
      <c r="FB10" s="115"/>
      <c r="FC10" s="115"/>
      <c r="FD10" s="115"/>
      <c r="FE10" s="115"/>
      <c r="FF10" s="115"/>
      <c r="FG10" s="115"/>
      <c r="FH10" s="115"/>
      <c r="FI10" s="11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6" t="str">
        <f>データ!V7</f>
        <v>有</v>
      </c>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f>データ!W7</f>
        <v>100</v>
      </c>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6" t="str">
        <f>データ!X7</f>
        <v>有</v>
      </c>
      <c r="LP10" s="116"/>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2"/>
      <c r="NI10" s="118" t="s">
        <v>21</v>
      </c>
      <c r="NJ10" s="119"/>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0" t="s">
        <v>23</v>
      </c>
      <c r="NJ11" s="120"/>
      <c r="NK11" s="120"/>
      <c r="NL11" s="120"/>
      <c r="NM11" s="120"/>
      <c r="NN11" s="120"/>
      <c r="NO11" s="120"/>
      <c r="NP11" s="120"/>
      <c r="NQ11" s="120"/>
      <c r="NR11" s="120"/>
      <c r="NS11" s="120"/>
      <c r="NT11" s="120"/>
      <c r="NU11" s="120"/>
      <c r="NV11" s="120"/>
      <c r="NW11" s="120"/>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0"/>
      <c r="NJ12" s="120"/>
      <c r="NK12" s="120"/>
      <c r="NL12" s="120"/>
      <c r="NM12" s="120"/>
      <c r="NN12" s="120"/>
      <c r="NO12" s="120"/>
      <c r="NP12" s="120"/>
      <c r="NQ12" s="120"/>
      <c r="NR12" s="120"/>
      <c r="NS12" s="120"/>
      <c r="NT12" s="120"/>
      <c r="NU12" s="120"/>
      <c r="NV12" s="120"/>
      <c r="NW12" s="120"/>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1"/>
      <c r="NJ13" s="121"/>
      <c r="NK13" s="121"/>
      <c r="NL13" s="121"/>
      <c r="NM13" s="121"/>
      <c r="NN13" s="121"/>
      <c r="NO13" s="121"/>
      <c r="NP13" s="121"/>
      <c r="NQ13" s="121"/>
      <c r="NR13" s="121"/>
      <c r="NS13" s="121"/>
      <c r="NT13" s="121"/>
      <c r="NU13" s="121"/>
      <c r="NV13" s="121"/>
      <c r="NW13" s="121"/>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131</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6" t="s">
        <v>27</v>
      </c>
      <c r="J31" s="86"/>
      <c r="K31" s="86"/>
      <c r="L31" s="86"/>
      <c r="M31" s="86"/>
      <c r="N31" s="86"/>
      <c r="O31" s="86"/>
      <c r="P31" s="86"/>
      <c r="Q31" s="86"/>
      <c r="R31" s="84">
        <f>データ!Y7</f>
        <v>100</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100</v>
      </c>
      <c r="AU31" s="84"/>
      <c r="AV31" s="84"/>
      <c r="AW31" s="84"/>
      <c r="AX31" s="84"/>
      <c r="AY31" s="84"/>
      <c r="AZ31" s="84"/>
      <c r="BA31" s="84"/>
      <c r="BB31" s="84"/>
      <c r="BC31" s="84"/>
      <c r="BD31" s="84"/>
      <c r="BE31" s="84"/>
      <c r="BF31" s="84"/>
      <c r="BG31" s="84"/>
      <c r="BH31" s="84">
        <f>データ!AB7</f>
        <v>100</v>
      </c>
      <c r="BI31" s="84"/>
      <c r="BJ31" s="84"/>
      <c r="BK31" s="84"/>
      <c r="BL31" s="84"/>
      <c r="BM31" s="84"/>
      <c r="BN31" s="84"/>
      <c r="BO31" s="84"/>
      <c r="BP31" s="84"/>
      <c r="BQ31" s="84"/>
      <c r="BR31" s="84"/>
      <c r="BS31" s="84"/>
      <c r="BT31" s="84"/>
      <c r="BU31" s="84"/>
      <c r="BV31" s="84">
        <f>データ!AC7</f>
        <v>100</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64.599999999999994</v>
      </c>
      <c r="DG31" s="84"/>
      <c r="DH31" s="84"/>
      <c r="DI31" s="84"/>
      <c r="DJ31" s="84"/>
      <c r="DK31" s="84"/>
      <c r="DL31" s="84"/>
      <c r="DM31" s="84"/>
      <c r="DN31" s="84"/>
      <c r="DO31" s="84"/>
      <c r="DP31" s="84"/>
      <c r="DQ31" s="84"/>
      <c r="DR31" s="84"/>
      <c r="DS31" s="84"/>
      <c r="DT31" s="84">
        <f>データ!AK7</f>
        <v>55.7</v>
      </c>
      <c r="DU31" s="84"/>
      <c r="DV31" s="84"/>
      <c r="DW31" s="84"/>
      <c r="DX31" s="84"/>
      <c r="DY31" s="84"/>
      <c r="DZ31" s="84"/>
      <c r="EA31" s="84"/>
      <c r="EB31" s="84"/>
      <c r="EC31" s="84"/>
      <c r="ED31" s="84"/>
      <c r="EE31" s="84"/>
      <c r="EF31" s="84"/>
      <c r="EG31" s="84"/>
      <c r="EH31" s="84">
        <f>データ!AL7</f>
        <v>53.4</v>
      </c>
      <c r="EI31" s="84"/>
      <c r="EJ31" s="84"/>
      <c r="EK31" s="84"/>
      <c r="EL31" s="84"/>
      <c r="EM31" s="84"/>
      <c r="EN31" s="84"/>
      <c r="EO31" s="84"/>
      <c r="EP31" s="84"/>
      <c r="EQ31" s="84"/>
      <c r="ER31" s="84"/>
      <c r="ES31" s="84"/>
      <c r="ET31" s="84"/>
      <c r="EU31" s="84"/>
      <c r="EV31" s="84">
        <f>データ!AM7</f>
        <v>44.5</v>
      </c>
      <c r="EW31" s="84"/>
      <c r="EX31" s="84"/>
      <c r="EY31" s="84"/>
      <c r="EZ31" s="84"/>
      <c r="FA31" s="84"/>
      <c r="FB31" s="84"/>
      <c r="FC31" s="84"/>
      <c r="FD31" s="84"/>
      <c r="FE31" s="84"/>
      <c r="FF31" s="84"/>
      <c r="FG31" s="84"/>
      <c r="FH31" s="84"/>
      <c r="FI31" s="84"/>
      <c r="FJ31" s="84">
        <f>データ!AN7</f>
        <v>40.700000000000003</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11796</v>
      </c>
      <c r="GU31" s="101"/>
      <c r="GV31" s="101"/>
      <c r="GW31" s="101"/>
      <c r="GX31" s="101"/>
      <c r="GY31" s="101"/>
      <c r="GZ31" s="101"/>
      <c r="HA31" s="101"/>
      <c r="HB31" s="101"/>
      <c r="HC31" s="101"/>
      <c r="HD31" s="101"/>
      <c r="HE31" s="101"/>
      <c r="HF31" s="101"/>
      <c r="HG31" s="101"/>
      <c r="HH31" s="101">
        <f>データ!AV7</f>
        <v>9186</v>
      </c>
      <c r="HI31" s="101"/>
      <c r="HJ31" s="101"/>
      <c r="HK31" s="101"/>
      <c r="HL31" s="101"/>
      <c r="HM31" s="101"/>
      <c r="HN31" s="101"/>
      <c r="HO31" s="101"/>
      <c r="HP31" s="101"/>
      <c r="HQ31" s="101"/>
      <c r="HR31" s="101"/>
      <c r="HS31" s="101"/>
      <c r="HT31" s="101"/>
      <c r="HU31" s="101"/>
      <c r="HV31" s="101">
        <f>データ!AW7</f>
        <v>8572</v>
      </c>
      <c r="HW31" s="101"/>
      <c r="HX31" s="101"/>
      <c r="HY31" s="101"/>
      <c r="HZ31" s="101"/>
      <c r="IA31" s="101"/>
      <c r="IB31" s="101"/>
      <c r="IC31" s="101"/>
      <c r="ID31" s="101"/>
      <c r="IE31" s="101"/>
      <c r="IF31" s="101"/>
      <c r="IG31" s="101"/>
      <c r="IH31" s="101"/>
      <c r="II31" s="101"/>
      <c r="IJ31" s="101">
        <f>データ!AX7</f>
        <v>5878</v>
      </c>
      <c r="IK31" s="101"/>
      <c r="IL31" s="101"/>
      <c r="IM31" s="101"/>
      <c r="IN31" s="101"/>
      <c r="IO31" s="101"/>
      <c r="IP31" s="101"/>
      <c r="IQ31" s="101"/>
      <c r="IR31" s="101"/>
      <c r="IS31" s="101"/>
      <c r="IT31" s="101"/>
      <c r="IU31" s="101"/>
      <c r="IV31" s="101"/>
      <c r="IW31" s="101"/>
      <c r="IX31" s="101">
        <f>データ!AY7</f>
        <v>5519</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6" t="s">
        <v>29</v>
      </c>
      <c r="J32" s="86"/>
      <c r="K32" s="86"/>
      <c r="L32" s="86"/>
      <c r="M32" s="86"/>
      <c r="N32" s="86"/>
      <c r="O32" s="86"/>
      <c r="P32" s="86"/>
      <c r="Q32" s="86"/>
      <c r="R32" s="84">
        <f>データ!AD7</f>
        <v>91.8</v>
      </c>
      <c r="S32" s="84"/>
      <c r="T32" s="84"/>
      <c r="U32" s="84"/>
      <c r="V32" s="84"/>
      <c r="W32" s="84"/>
      <c r="X32" s="84"/>
      <c r="Y32" s="84"/>
      <c r="Z32" s="84"/>
      <c r="AA32" s="84"/>
      <c r="AB32" s="84"/>
      <c r="AC32" s="84"/>
      <c r="AD32" s="84"/>
      <c r="AE32" s="84"/>
      <c r="AF32" s="84">
        <f>データ!AE7</f>
        <v>93.3</v>
      </c>
      <c r="AG32" s="84"/>
      <c r="AH32" s="84"/>
      <c r="AI32" s="84"/>
      <c r="AJ32" s="84"/>
      <c r="AK32" s="84"/>
      <c r="AL32" s="84"/>
      <c r="AM32" s="84"/>
      <c r="AN32" s="84"/>
      <c r="AO32" s="84"/>
      <c r="AP32" s="84"/>
      <c r="AQ32" s="84"/>
      <c r="AR32" s="84"/>
      <c r="AS32" s="84"/>
      <c r="AT32" s="84">
        <f>データ!AF7</f>
        <v>94.6</v>
      </c>
      <c r="AU32" s="84"/>
      <c r="AV32" s="84"/>
      <c r="AW32" s="84"/>
      <c r="AX32" s="84"/>
      <c r="AY32" s="84"/>
      <c r="AZ32" s="84"/>
      <c r="BA32" s="84"/>
      <c r="BB32" s="84"/>
      <c r="BC32" s="84"/>
      <c r="BD32" s="84"/>
      <c r="BE32" s="84"/>
      <c r="BF32" s="84"/>
      <c r="BG32" s="84"/>
      <c r="BH32" s="84">
        <f>データ!AG7</f>
        <v>97.1</v>
      </c>
      <c r="BI32" s="84"/>
      <c r="BJ32" s="84"/>
      <c r="BK32" s="84"/>
      <c r="BL32" s="84"/>
      <c r="BM32" s="84"/>
      <c r="BN32" s="84"/>
      <c r="BO32" s="84"/>
      <c r="BP32" s="84"/>
      <c r="BQ32" s="84"/>
      <c r="BR32" s="84"/>
      <c r="BS32" s="84"/>
      <c r="BT32" s="84"/>
      <c r="BU32" s="84"/>
      <c r="BV32" s="84">
        <f>データ!AH7</f>
        <v>92.8</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25.9</v>
      </c>
      <c r="DG32" s="84"/>
      <c r="DH32" s="84"/>
      <c r="DI32" s="84"/>
      <c r="DJ32" s="84"/>
      <c r="DK32" s="84"/>
      <c r="DL32" s="84"/>
      <c r="DM32" s="84"/>
      <c r="DN32" s="84"/>
      <c r="DO32" s="84"/>
      <c r="DP32" s="84"/>
      <c r="DQ32" s="84"/>
      <c r="DR32" s="84"/>
      <c r="DS32" s="84"/>
      <c r="DT32" s="84">
        <f>データ!AP7</f>
        <v>25.2</v>
      </c>
      <c r="DU32" s="84"/>
      <c r="DV32" s="84"/>
      <c r="DW32" s="84"/>
      <c r="DX32" s="84"/>
      <c r="DY32" s="84"/>
      <c r="DZ32" s="84"/>
      <c r="EA32" s="84"/>
      <c r="EB32" s="84"/>
      <c r="EC32" s="84"/>
      <c r="ED32" s="84"/>
      <c r="EE32" s="84"/>
      <c r="EF32" s="84"/>
      <c r="EG32" s="84"/>
      <c r="EH32" s="84">
        <f>データ!AQ7</f>
        <v>27.3</v>
      </c>
      <c r="EI32" s="84"/>
      <c r="EJ32" s="84"/>
      <c r="EK32" s="84"/>
      <c r="EL32" s="84"/>
      <c r="EM32" s="84"/>
      <c r="EN32" s="84"/>
      <c r="EO32" s="84"/>
      <c r="EP32" s="84"/>
      <c r="EQ32" s="84"/>
      <c r="ER32" s="84"/>
      <c r="ES32" s="84"/>
      <c r="ET32" s="84"/>
      <c r="EU32" s="84"/>
      <c r="EV32" s="84">
        <f>データ!AR7</f>
        <v>30.7</v>
      </c>
      <c r="EW32" s="84"/>
      <c r="EX32" s="84"/>
      <c r="EY32" s="84"/>
      <c r="EZ32" s="84"/>
      <c r="FA32" s="84"/>
      <c r="FB32" s="84"/>
      <c r="FC32" s="84"/>
      <c r="FD32" s="84"/>
      <c r="FE32" s="84"/>
      <c r="FF32" s="84"/>
      <c r="FG32" s="84"/>
      <c r="FH32" s="84"/>
      <c r="FI32" s="84"/>
      <c r="FJ32" s="84">
        <f>データ!AS7</f>
        <v>22.5</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2895</v>
      </c>
      <c r="GU32" s="101"/>
      <c r="GV32" s="101"/>
      <c r="GW32" s="101"/>
      <c r="GX32" s="101"/>
      <c r="GY32" s="101"/>
      <c r="GZ32" s="101"/>
      <c r="HA32" s="101"/>
      <c r="HB32" s="101"/>
      <c r="HC32" s="101"/>
      <c r="HD32" s="101"/>
      <c r="HE32" s="101"/>
      <c r="HF32" s="101"/>
      <c r="HG32" s="101"/>
      <c r="HH32" s="101">
        <f>データ!BA7</f>
        <v>2798</v>
      </c>
      <c r="HI32" s="101"/>
      <c r="HJ32" s="101"/>
      <c r="HK32" s="101"/>
      <c r="HL32" s="101"/>
      <c r="HM32" s="101"/>
      <c r="HN32" s="101"/>
      <c r="HO32" s="101"/>
      <c r="HP32" s="101"/>
      <c r="HQ32" s="101"/>
      <c r="HR32" s="101"/>
      <c r="HS32" s="101"/>
      <c r="HT32" s="101"/>
      <c r="HU32" s="101"/>
      <c r="HV32" s="101">
        <f>データ!BB7</f>
        <v>2646</v>
      </c>
      <c r="HW32" s="101"/>
      <c r="HX32" s="101"/>
      <c r="HY32" s="101"/>
      <c r="HZ32" s="101"/>
      <c r="IA32" s="101"/>
      <c r="IB32" s="101"/>
      <c r="IC32" s="101"/>
      <c r="ID32" s="101"/>
      <c r="IE32" s="101"/>
      <c r="IF32" s="101"/>
      <c r="IG32" s="101"/>
      <c r="IH32" s="101"/>
      <c r="II32" s="101"/>
      <c r="IJ32" s="101">
        <f>データ!BC7</f>
        <v>3751</v>
      </c>
      <c r="IK32" s="101"/>
      <c r="IL32" s="101"/>
      <c r="IM32" s="101"/>
      <c r="IN32" s="101"/>
      <c r="IO32" s="101"/>
      <c r="IP32" s="101"/>
      <c r="IQ32" s="101"/>
      <c r="IR32" s="101"/>
      <c r="IS32" s="101"/>
      <c r="IT32" s="101"/>
      <c r="IU32" s="101"/>
      <c r="IV32" s="101"/>
      <c r="IW32" s="101"/>
      <c r="IX32" s="101">
        <f>データ!BD7</f>
        <v>3028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132</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133</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6" t="s">
        <v>27</v>
      </c>
      <c r="J53" s="86"/>
      <c r="K53" s="86"/>
      <c r="L53" s="86"/>
      <c r="M53" s="86"/>
      <c r="N53" s="86"/>
      <c r="O53" s="86"/>
      <c r="P53" s="86"/>
      <c r="Q53" s="86"/>
      <c r="R53" s="84">
        <f>データ!BF7</f>
        <v>1.7</v>
      </c>
      <c r="S53" s="84"/>
      <c r="T53" s="84"/>
      <c r="U53" s="84"/>
      <c r="V53" s="84"/>
      <c r="W53" s="84"/>
      <c r="X53" s="84"/>
      <c r="Y53" s="84"/>
      <c r="Z53" s="84"/>
      <c r="AA53" s="84"/>
      <c r="AB53" s="84"/>
      <c r="AC53" s="84"/>
      <c r="AD53" s="84"/>
      <c r="AE53" s="84"/>
      <c r="AF53" s="84">
        <f>データ!BG7</f>
        <v>2.1</v>
      </c>
      <c r="AG53" s="84"/>
      <c r="AH53" s="84"/>
      <c r="AI53" s="84"/>
      <c r="AJ53" s="84"/>
      <c r="AK53" s="84"/>
      <c r="AL53" s="84"/>
      <c r="AM53" s="84"/>
      <c r="AN53" s="84"/>
      <c r="AO53" s="84"/>
      <c r="AP53" s="84"/>
      <c r="AQ53" s="84"/>
      <c r="AR53" s="84"/>
      <c r="AS53" s="84"/>
      <c r="AT53" s="84">
        <f>データ!BH7</f>
        <v>2.2000000000000002</v>
      </c>
      <c r="AU53" s="84"/>
      <c r="AV53" s="84"/>
      <c r="AW53" s="84"/>
      <c r="AX53" s="84"/>
      <c r="AY53" s="84"/>
      <c r="AZ53" s="84"/>
      <c r="BA53" s="84"/>
      <c r="BB53" s="84"/>
      <c r="BC53" s="84"/>
      <c r="BD53" s="84"/>
      <c r="BE53" s="84"/>
      <c r="BF53" s="84"/>
      <c r="BG53" s="84"/>
      <c r="BH53" s="84">
        <f>データ!BI7</f>
        <v>2.6</v>
      </c>
      <c r="BI53" s="84"/>
      <c r="BJ53" s="84"/>
      <c r="BK53" s="84"/>
      <c r="BL53" s="84"/>
      <c r="BM53" s="84"/>
      <c r="BN53" s="84"/>
      <c r="BO53" s="84"/>
      <c r="BP53" s="84"/>
      <c r="BQ53" s="84"/>
      <c r="BR53" s="84"/>
      <c r="BS53" s="84"/>
      <c r="BT53" s="84"/>
      <c r="BU53" s="84"/>
      <c r="BV53" s="84">
        <f>データ!BJ7</f>
        <v>2.6</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0</v>
      </c>
      <c r="EI53" s="84"/>
      <c r="EJ53" s="84"/>
      <c r="EK53" s="84"/>
      <c r="EL53" s="84"/>
      <c r="EM53" s="84"/>
      <c r="EN53" s="84"/>
      <c r="EO53" s="84"/>
      <c r="EP53" s="84"/>
      <c r="EQ53" s="84"/>
      <c r="ER53" s="84"/>
      <c r="ES53" s="84"/>
      <c r="ET53" s="84"/>
      <c r="EU53" s="84"/>
      <c r="EV53" s="84">
        <f>データ!BT7</f>
        <v>0</v>
      </c>
      <c r="EW53" s="84"/>
      <c r="EX53" s="84"/>
      <c r="EY53" s="84"/>
      <c r="EZ53" s="84"/>
      <c r="FA53" s="84"/>
      <c r="FB53" s="84"/>
      <c r="FC53" s="84"/>
      <c r="FD53" s="84"/>
      <c r="FE53" s="84"/>
      <c r="FF53" s="84"/>
      <c r="FG53" s="84"/>
      <c r="FH53" s="84"/>
      <c r="FI53" s="84"/>
      <c r="FJ53" s="84">
        <f>データ!BU7</f>
        <v>0</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-131.6</v>
      </c>
      <c r="GU53" s="84"/>
      <c r="GV53" s="84"/>
      <c r="GW53" s="84"/>
      <c r="GX53" s="84"/>
      <c r="GY53" s="84"/>
      <c r="GZ53" s="84"/>
      <c r="HA53" s="84"/>
      <c r="HB53" s="84"/>
      <c r="HC53" s="84"/>
      <c r="HD53" s="84"/>
      <c r="HE53" s="84"/>
      <c r="HF53" s="84"/>
      <c r="HG53" s="84"/>
      <c r="HH53" s="84">
        <f>データ!CC7</f>
        <v>-130.4</v>
      </c>
      <c r="HI53" s="84"/>
      <c r="HJ53" s="84"/>
      <c r="HK53" s="84"/>
      <c r="HL53" s="84"/>
      <c r="HM53" s="84"/>
      <c r="HN53" s="84"/>
      <c r="HO53" s="84"/>
      <c r="HP53" s="84"/>
      <c r="HQ53" s="84"/>
      <c r="HR53" s="84"/>
      <c r="HS53" s="84"/>
      <c r="HT53" s="84"/>
      <c r="HU53" s="84"/>
      <c r="HV53" s="84">
        <f>データ!CD7</f>
        <v>-121.5</v>
      </c>
      <c r="HW53" s="84"/>
      <c r="HX53" s="84"/>
      <c r="HY53" s="84"/>
      <c r="HZ53" s="84"/>
      <c r="IA53" s="84"/>
      <c r="IB53" s="84"/>
      <c r="IC53" s="84"/>
      <c r="ID53" s="84"/>
      <c r="IE53" s="84"/>
      <c r="IF53" s="84"/>
      <c r="IG53" s="84"/>
      <c r="IH53" s="84"/>
      <c r="II53" s="84"/>
      <c r="IJ53" s="84">
        <f>データ!CE7</f>
        <v>-85</v>
      </c>
      <c r="IK53" s="84"/>
      <c r="IL53" s="84"/>
      <c r="IM53" s="84"/>
      <c r="IN53" s="84"/>
      <c r="IO53" s="84"/>
      <c r="IP53" s="84"/>
      <c r="IQ53" s="84"/>
      <c r="IR53" s="84"/>
      <c r="IS53" s="84"/>
      <c r="IT53" s="84"/>
      <c r="IU53" s="84"/>
      <c r="IV53" s="84"/>
      <c r="IW53" s="84"/>
      <c r="IX53" s="84">
        <f>データ!CF7</f>
        <v>-73.5</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-5733</v>
      </c>
      <c r="KI53" s="101"/>
      <c r="KJ53" s="101"/>
      <c r="KK53" s="101"/>
      <c r="KL53" s="101"/>
      <c r="KM53" s="101"/>
      <c r="KN53" s="101"/>
      <c r="KO53" s="101"/>
      <c r="KP53" s="101"/>
      <c r="KQ53" s="101"/>
      <c r="KR53" s="101"/>
      <c r="KS53" s="101"/>
      <c r="KT53" s="101"/>
      <c r="KU53" s="101"/>
      <c r="KV53" s="101">
        <f>データ!CN7</f>
        <v>-5493</v>
      </c>
      <c r="KW53" s="101"/>
      <c r="KX53" s="101"/>
      <c r="KY53" s="101"/>
      <c r="KZ53" s="101"/>
      <c r="LA53" s="101"/>
      <c r="LB53" s="101"/>
      <c r="LC53" s="101"/>
      <c r="LD53" s="101"/>
      <c r="LE53" s="101"/>
      <c r="LF53" s="101"/>
      <c r="LG53" s="101"/>
      <c r="LH53" s="101"/>
      <c r="LI53" s="101"/>
      <c r="LJ53" s="101">
        <f>データ!CO7</f>
        <v>-5426</v>
      </c>
      <c r="LK53" s="101"/>
      <c r="LL53" s="101"/>
      <c r="LM53" s="101"/>
      <c r="LN53" s="101"/>
      <c r="LO53" s="101"/>
      <c r="LP53" s="101"/>
      <c r="LQ53" s="101"/>
      <c r="LR53" s="101"/>
      <c r="LS53" s="101"/>
      <c r="LT53" s="101"/>
      <c r="LU53" s="101"/>
      <c r="LV53" s="101"/>
      <c r="LW53" s="101"/>
      <c r="LX53" s="101">
        <f>データ!CP7</f>
        <v>-4485</v>
      </c>
      <c r="LY53" s="101"/>
      <c r="LZ53" s="101"/>
      <c r="MA53" s="101"/>
      <c r="MB53" s="101"/>
      <c r="MC53" s="101"/>
      <c r="MD53" s="101"/>
      <c r="ME53" s="101"/>
      <c r="MF53" s="101"/>
      <c r="MG53" s="101"/>
      <c r="MH53" s="101"/>
      <c r="MI53" s="101"/>
      <c r="MJ53" s="101"/>
      <c r="MK53" s="101"/>
      <c r="ML53" s="101">
        <f>データ!CQ7</f>
        <v>-4128</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6" t="s">
        <v>29</v>
      </c>
      <c r="J54" s="86"/>
      <c r="K54" s="86"/>
      <c r="L54" s="86"/>
      <c r="M54" s="86"/>
      <c r="N54" s="86"/>
      <c r="O54" s="86"/>
      <c r="P54" s="86"/>
      <c r="Q54" s="86"/>
      <c r="R54" s="84">
        <f>データ!BK7</f>
        <v>23.4</v>
      </c>
      <c r="S54" s="84"/>
      <c r="T54" s="84"/>
      <c r="U54" s="84"/>
      <c r="V54" s="84"/>
      <c r="W54" s="84"/>
      <c r="X54" s="84"/>
      <c r="Y54" s="84"/>
      <c r="Z54" s="84"/>
      <c r="AA54" s="84"/>
      <c r="AB54" s="84"/>
      <c r="AC54" s="84"/>
      <c r="AD54" s="84"/>
      <c r="AE54" s="84"/>
      <c r="AF54" s="84">
        <f>データ!BL7</f>
        <v>22.8</v>
      </c>
      <c r="AG54" s="84"/>
      <c r="AH54" s="84"/>
      <c r="AI54" s="84"/>
      <c r="AJ54" s="84"/>
      <c r="AK54" s="84"/>
      <c r="AL54" s="84"/>
      <c r="AM54" s="84"/>
      <c r="AN54" s="84"/>
      <c r="AO54" s="84"/>
      <c r="AP54" s="84"/>
      <c r="AQ54" s="84"/>
      <c r="AR54" s="84"/>
      <c r="AS54" s="84"/>
      <c r="AT54" s="84">
        <f>データ!BM7</f>
        <v>23.5</v>
      </c>
      <c r="AU54" s="84"/>
      <c r="AV54" s="84"/>
      <c r="AW54" s="84"/>
      <c r="AX54" s="84"/>
      <c r="AY54" s="84"/>
      <c r="AZ54" s="84"/>
      <c r="BA54" s="84"/>
      <c r="BB54" s="84"/>
      <c r="BC54" s="84"/>
      <c r="BD54" s="84"/>
      <c r="BE54" s="84"/>
      <c r="BF54" s="84"/>
      <c r="BG54" s="84"/>
      <c r="BH54" s="84">
        <f>データ!BN7</f>
        <v>23.9</v>
      </c>
      <c r="BI54" s="84"/>
      <c r="BJ54" s="84"/>
      <c r="BK54" s="84"/>
      <c r="BL54" s="84"/>
      <c r="BM54" s="84"/>
      <c r="BN54" s="84"/>
      <c r="BO54" s="84"/>
      <c r="BP54" s="84"/>
      <c r="BQ54" s="84"/>
      <c r="BR54" s="84"/>
      <c r="BS54" s="84"/>
      <c r="BT54" s="84"/>
      <c r="BU54" s="84"/>
      <c r="BV54" s="84">
        <f>データ!BO7</f>
        <v>17.7</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35.4</v>
      </c>
      <c r="DG54" s="84"/>
      <c r="DH54" s="84"/>
      <c r="DI54" s="84"/>
      <c r="DJ54" s="84"/>
      <c r="DK54" s="84"/>
      <c r="DL54" s="84"/>
      <c r="DM54" s="84"/>
      <c r="DN54" s="84"/>
      <c r="DO54" s="84"/>
      <c r="DP54" s="84"/>
      <c r="DQ54" s="84"/>
      <c r="DR54" s="84"/>
      <c r="DS54" s="84"/>
      <c r="DT54" s="84">
        <f>データ!BW7</f>
        <v>37.299999999999997</v>
      </c>
      <c r="DU54" s="84"/>
      <c r="DV54" s="84"/>
      <c r="DW54" s="84"/>
      <c r="DX54" s="84"/>
      <c r="DY54" s="84"/>
      <c r="DZ54" s="84"/>
      <c r="EA54" s="84"/>
      <c r="EB54" s="84"/>
      <c r="EC54" s="84"/>
      <c r="ED54" s="84"/>
      <c r="EE54" s="84"/>
      <c r="EF54" s="84"/>
      <c r="EG54" s="84"/>
      <c r="EH54" s="84">
        <f>データ!BX7</f>
        <v>33.799999999999997</v>
      </c>
      <c r="EI54" s="84"/>
      <c r="EJ54" s="84"/>
      <c r="EK54" s="84"/>
      <c r="EL54" s="84"/>
      <c r="EM54" s="84"/>
      <c r="EN54" s="84"/>
      <c r="EO54" s="84"/>
      <c r="EP54" s="84"/>
      <c r="EQ54" s="84"/>
      <c r="ER54" s="84"/>
      <c r="ES54" s="84"/>
      <c r="ET54" s="84"/>
      <c r="EU54" s="84"/>
      <c r="EV54" s="84">
        <f>データ!BY7</f>
        <v>35.700000000000003</v>
      </c>
      <c r="EW54" s="84"/>
      <c r="EX54" s="84"/>
      <c r="EY54" s="84"/>
      <c r="EZ54" s="84"/>
      <c r="FA54" s="84"/>
      <c r="FB54" s="84"/>
      <c r="FC54" s="84"/>
      <c r="FD54" s="84"/>
      <c r="FE54" s="84"/>
      <c r="FF54" s="84"/>
      <c r="FG54" s="84"/>
      <c r="FH54" s="84"/>
      <c r="FI54" s="84"/>
      <c r="FJ54" s="84">
        <f>データ!BZ7</f>
        <v>38.9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-15.9</v>
      </c>
      <c r="GU54" s="84"/>
      <c r="GV54" s="84"/>
      <c r="GW54" s="84"/>
      <c r="GX54" s="84"/>
      <c r="GY54" s="84"/>
      <c r="GZ54" s="84"/>
      <c r="HA54" s="84"/>
      <c r="HB54" s="84"/>
      <c r="HC54" s="84"/>
      <c r="HD54" s="84"/>
      <c r="HE54" s="84"/>
      <c r="HF54" s="84"/>
      <c r="HG54" s="84"/>
      <c r="HH54" s="84">
        <f>データ!CH7</f>
        <v>-17.7</v>
      </c>
      <c r="HI54" s="84"/>
      <c r="HJ54" s="84"/>
      <c r="HK54" s="84"/>
      <c r="HL54" s="84"/>
      <c r="HM54" s="84"/>
      <c r="HN54" s="84"/>
      <c r="HO54" s="84"/>
      <c r="HP54" s="84"/>
      <c r="HQ54" s="84"/>
      <c r="HR54" s="84"/>
      <c r="HS54" s="84"/>
      <c r="HT54" s="84"/>
      <c r="HU54" s="84"/>
      <c r="HV54" s="84">
        <f>データ!CI7</f>
        <v>-33.5</v>
      </c>
      <c r="HW54" s="84"/>
      <c r="HX54" s="84"/>
      <c r="HY54" s="84"/>
      <c r="HZ54" s="84"/>
      <c r="IA54" s="84"/>
      <c r="IB54" s="84"/>
      <c r="IC54" s="84"/>
      <c r="ID54" s="84"/>
      <c r="IE54" s="84"/>
      <c r="IF54" s="84"/>
      <c r="IG54" s="84"/>
      <c r="IH54" s="84"/>
      <c r="II54" s="84"/>
      <c r="IJ54" s="84">
        <f>データ!CJ7</f>
        <v>-52.9</v>
      </c>
      <c r="IK54" s="84"/>
      <c r="IL54" s="84"/>
      <c r="IM54" s="84"/>
      <c r="IN54" s="84"/>
      <c r="IO54" s="84"/>
      <c r="IP54" s="84"/>
      <c r="IQ54" s="84"/>
      <c r="IR54" s="84"/>
      <c r="IS54" s="84"/>
      <c r="IT54" s="84"/>
      <c r="IU54" s="84"/>
      <c r="IV54" s="84"/>
      <c r="IW54" s="84"/>
      <c r="IX54" s="84">
        <f>データ!CK7</f>
        <v>-17.3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-9455</v>
      </c>
      <c r="KI54" s="103"/>
      <c r="KJ54" s="103"/>
      <c r="KK54" s="103"/>
      <c r="KL54" s="103"/>
      <c r="KM54" s="103"/>
      <c r="KN54" s="103"/>
      <c r="KO54" s="103"/>
      <c r="KP54" s="103"/>
      <c r="KQ54" s="103"/>
      <c r="KR54" s="103"/>
      <c r="KS54" s="103"/>
      <c r="KT54" s="103"/>
      <c r="KU54" s="104"/>
      <c r="KV54" s="102">
        <f>データ!CS7</f>
        <v>-9799</v>
      </c>
      <c r="KW54" s="103"/>
      <c r="KX54" s="103"/>
      <c r="KY54" s="103"/>
      <c r="KZ54" s="103"/>
      <c r="LA54" s="103"/>
      <c r="LB54" s="103"/>
      <c r="LC54" s="103"/>
      <c r="LD54" s="103"/>
      <c r="LE54" s="103"/>
      <c r="LF54" s="103"/>
      <c r="LG54" s="103"/>
      <c r="LH54" s="103"/>
      <c r="LI54" s="104"/>
      <c r="LJ54" s="102">
        <f>データ!CT7</f>
        <v>-10359</v>
      </c>
      <c r="LK54" s="103"/>
      <c r="LL54" s="103"/>
      <c r="LM54" s="103"/>
      <c r="LN54" s="103"/>
      <c r="LO54" s="103"/>
      <c r="LP54" s="103"/>
      <c r="LQ54" s="103"/>
      <c r="LR54" s="103"/>
      <c r="LS54" s="103"/>
      <c r="LT54" s="103"/>
      <c r="LU54" s="103"/>
      <c r="LV54" s="103"/>
      <c r="LW54" s="104"/>
      <c r="LX54" s="102">
        <f>データ!CU7</f>
        <v>-11091</v>
      </c>
      <c r="LY54" s="103"/>
      <c r="LZ54" s="103"/>
      <c r="MA54" s="103"/>
      <c r="MB54" s="103"/>
      <c r="MC54" s="103"/>
      <c r="MD54" s="103"/>
      <c r="ME54" s="103"/>
      <c r="MF54" s="103"/>
      <c r="MG54" s="103"/>
      <c r="MH54" s="103"/>
      <c r="MI54" s="103"/>
      <c r="MJ54" s="103"/>
      <c r="MK54" s="104"/>
      <c r="ML54" s="102">
        <f>データ!CV7</f>
        <v>-16609</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134</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1953</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20.3</v>
      </c>
      <c r="KI78" s="84"/>
      <c r="KJ78" s="84"/>
      <c r="KK78" s="84"/>
      <c r="KL78" s="84"/>
      <c r="KM78" s="84"/>
      <c r="KN78" s="84"/>
      <c r="KO78" s="84"/>
      <c r="KP78" s="84"/>
      <c r="KQ78" s="84"/>
      <c r="KR78" s="84"/>
      <c r="KS78" s="84"/>
      <c r="KT78" s="84"/>
      <c r="KU78" s="84"/>
      <c r="KV78" s="84">
        <f>データ!EB7</f>
        <v>44.7</v>
      </c>
      <c r="KW78" s="84"/>
      <c r="KX78" s="84"/>
      <c r="KY78" s="84"/>
      <c r="KZ78" s="84"/>
      <c r="LA78" s="84"/>
      <c r="LB78" s="84"/>
      <c r="LC78" s="84"/>
      <c r="LD78" s="84"/>
      <c r="LE78" s="84"/>
      <c r="LF78" s="84"/>
      <c r="LG78" s="84"/>
      <c r="LH78" s="84"/>
      <c r="LI78" s="84"/>
      <c r="LJ78" s="84">
        <f>データ!EC7</f>
        <v>33.299999999999997</v>
      </c>
      <c r="LK78" s="84"/>
      <c r="LL78" s="84"/>
      <c r="LM78" s="84"/>
      <c r="LN78" s="84"/>
      <c r="LO78" s="84"/>
      <c r="LP78" s="84"/>
      <c r="LQ78" s="84"/>
      <c r="LR78" s="84"/>
      <c r="LS78" s="84"/>
      <c r="LT78" s="84"/>
      <c r="LU78" s="84"/>
      <c r="LV78" s="84"/>
      <c r="LW78" s="84"/>
      <c r="LX78" s="84">
        <f>データ!ED7</f>
        <v>536.70000000000005</v>
      </c>
      <c r="LY78" s="84"/>
      <c r="LZ78" s="84"/>
      <c r="MA78" s="84"/>
      <c r="MB78" s="84"/>
      <c r="MC78" s="84"/>
      <c r="MD78" s="84"/>
      <c r="ME78" s="84"/>
      <c r="MF78" s="84"/>
      <c r="MG78" s="84"/>
      <c r="MH78" s="84"/>
      <c r="MI78" s="84"/>
      <c r="MJ78" s="84"/>
      <c r="MK78" s="84"/>
      <c r="ML78" s="84">
        <f>データ!EE7</f>
        <v>20.5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2DxVLqQQa7wI3DIH5NDYPtd5vmrRdgIqagJnrAVMJ45fO/eGnm+ky6qMyu0pAn1EemDJgnmvNVXTFJB+YDSwA==" saltValue="GbkvXeyJEXANuvlf2V+iKQ=="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2" t="s">
        <v>58</v>
      </c>
      <c r="I3" s="143"/>
      <c r="J3" s="143"/>
      <c r="K3" s="143"/>
      <c r="L3" s="143"/>
      <c r="M3" s="143"/>
      <c r="N3" s="143"/>
      <c r="O3" s="143"/>
      <c r="P3" s="143"/>
      <c r="Q3" s="143"/>
      <c r="R3" s="143"/>
      <c r="S3" s="143"/>
      <c r="T3" s="143"/>
      <c r="U3" s="143"/>
      <c r="V3" s="143"/>
      <c r="W3" s="143"/>
      <c r="X3" s="143"/>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4"/>
      <c r="I4" s="145"/>
      <c r="J4" s="145"/>
      <c r="K4" s="145"/>
      <c r="L4" s="145"/>
      <c r="M4" s="145"/>
      <c r="N4" s="145"/>
      <c r="O4" s="145"/>
      <c r="P4" s="145"/>
      <c r="Q4" s="145"/>
      <c r="R4" s="145"/>
      <c r="S4" s="145"/>
      <c r="T4" s="145"/>
      <c r="U4" s="145"/>
      <c r="V4" s="145"/>
      <c r="W4" s="145"/>
      <c r="X4" s="145"/>
      <c r="Y4" s="137" t="s">
        <v>63</v>
      </c>
      <c r="Z4" s="138"/>
      <c r="AA4" s="138"/>
      <c r="AB4" s="138"/>
      <c r="AC4" s="138"/>
      <c r="AD4" s="138"/>
      <c r="AE4" s="138"/>
      <c r="AF4" s="138"/>
      <c r="AG4" s="138"/>
      <c r="AH4" s="138"/>
      <c r="AI4" s="139"/>
      <c r="AJ4" s="135" t="s">
        <v>64</v>
      </c>
      <c r="AK4" s="135"/>
      <c r="AL4" s="135"/>
      <c r="AM4" s="135"/>
      <c r="AN4" s="135"/>
      <c r="AO4" s="135"/>
      <c r="AP4" s="135"/>
      <c r="AQ4" s="135"/>
      <c r="AR4" s="135"/>
      <c r="AS4" s="135"/>
      <c r="AT4" s="135"/>
      <c r="AU4" s="136" t="s">
        <v>65</v>
      </c>
      <c r="AV4" s="135"/>
      <c r="AW4" s="135"/>
      <c r="AX4" s="135"/>
      <c r="AY4" s="135"/>
      <c r="AZ4" s="135"/>
      <c r="BA4" s="135"/>
      <c r="BB4" s="135"/>
      <c r="BC4" s="135"/>
      <c r="BD4" s="135"/>
      <c r="BE4" s="135"/>
      <c r="BF4" s="137" t="s">
        <v>66</v>
      </c>
      <c r="BG4" s="138"/>
      <c r="BH4" s="138"/>
      <c r="BI4" s="138"/>
      <c r="BJ4" s="138"/>
      <c r="BK4" s="138"/>
      <c r="BL4" s="138"/>
      <c r="BM4" s="138"/>
      <c r="BN4" s="138"/>
      <c r="BO4" s="138"/>
      <c r="BP4" s="139"/>
      <c r="BQ4" s="135" t="s">
        <v>67</v>
      </c>
      <c r="BR4" s="135"/>
      <c r="BS4" s="135"/>
      <c r="BT4" s="135"/>
      <c r="BU4" s="135"/>
      <c r="BV4" s="135"/>
      <c r="BW4" s="135"/>
      <c r="BX4" s="135"/>
      <c r="BY4" s="135"/>
      <c r="BZ4" s="135"/>
      <c r="CA4" s="135"/>
      <c r="CB4" s="136" t="s">
        <v>68</v>
      </c>
      <c r="CC4" s="135"/>
      <c r="CD4" s="135"/>
      <c r="CE4" s="135"/>
      <c r="CF4" s="135"/>
      <c r="CG4" s="135"/>
      <c r="CH4" s="135"/>
      <c r="CI4" s="135"/>
      <c r="CJ4" s="135"/>
      <c r="CK4" s="135"/>
      <c r="CL4" s="135"/>
      <c r="CM4" s="135" t="s">
        <v>69</v>
      </c>
      <c r="CN4" s="135"/>
      <c r="CO4" s="135"/>
      <c r="CP4" s="135"/>
      <c r="CQ4" s="135"/>
      <c r="CR4" s="135"/>
      <c r="CS4" s="135"/>
      <c r="CT4" s="135"/>
      <c r="CU4" s="135"/>
      <c r="CV4" s="135"/>
      <c r="CW4" s="135"/>
      <c r="CX4" s="137" t="s">
        <v>70</v>
      </c>
      <c r="CY4" s="138"/>
      <c r="CZ4" s="138"/>
      <c r="DA4" s="138"/>
      <c r="DB4" s="138"/>
      <c r="DC4" s="138"/>
      <c r="DD4" s="138"/>
      <c r="DE4" s="138"/>
      <c r="DF4" s="138"/>
      <c r="DG4" s="138"/>
      <c r="DH4" s="139"/>
      <c r="DI4" s="140" t="s">
        <v>71</v>
      </c>
      <c r="DJ4" s="140" t="s">
        <v>72</v>
      </c>
      <c r="DK4" s="135" t="s">
        <v>73</v>
      </c>
      <c r="DL4" s="135"/>
      <c r="DM4" s="135"/>
      <c r="DN4" s="135"/>
      <c r="DO4" s="135"/>
      <c r="DP4" s="135"/>
      <c r="DQ4" s="135"/>
      <c r="DR4" s="135"/>
      <c r="DS4" s="135"/>
      <c r="DT4" s="135"/>
      <c r="DU4" s="135"/>
      <c r="DV4" s="135" t="s">
        <v>74</v>
      </c>
      <c r="DW4" s="135"/>
      <c r="DX4" s="135"/>
      <c r="DY4" s="135"/>
      <c r="DZ4" s="135"/>
      <c r="EA4" s="135"/>
      <c r="EB4" s="135"/>
      <c r="EC4" s="135"/>
      <c r="ED4" s="135"/>
      <c r="EE4" s="135"/>
      <c r="EF4" s="135"/>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1"/>
      <c r="DJ5" s="141"/>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15">
      <c r="A6" s="42" t="s">
        <v>111</v>
      </c>
      <c r="B6" s="57">
        <f>B8</f>
        <v>2019</v>
      </c>
      <c r="C6" s="57">
        <f t="shared" ref="C6:X6" si="2">C8</f>
        <v>442038</v>
      </c>
      <c r="D6" s="57">
        <f t="shared" si="2"/>
        <v>47</v>
      </c>
      <c r="E6" s="57">
        <f t="shared" si="2"/>
        <v>11</v>
      </c>
      <c r="F6" s="57">
        <f t="shared" si="2"/>
        <v>1</v>
      </c>
      <c r="G6" s="57">
        <f t="shared" si="2"/>
        <v>1</v>
      </c>
      <c r="H6" s="57" t="str">
        <f>SUBSTITUTE(H8,"　","")</f>
        <v>大分県中津市</v>
      </c>
      <c r="I6" s="57" t="str">
        <f t="shared" si="2"/>
        <v>耶馬溪サイクリングターミナル</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1512</v>
      </c>
      <c r="R6" s="60">
        <f t="shared" si="2"/>
        <v>79</v>
      </c>
      <c r="S6" s="61">
        <f t="shared" si="2"/>
        <v>7934</v>
      </c>
      <c r="T6" s="62" t="str">
        <f t="shared" si="2"/>
        <v>導入なし</v>
      </c>
      <c r="U6" s="58">
        <f t="shared" si="2"/>
        <v>100</v>
      </c>
      <c r="V6" s="62" t="str">
        <f t="shared" si="2"/>
        <v>有</v>
      </c>
      <c r="W6" s="63">
        <f t="shared" si="2"/>
        <v>100</v>
      </c>
      <c r="X6" s="62" t="str">
        <f t="shared" si="2"/>
        <v>有</v>
      </c>
      <c r="Y6" s="64">
        <f>IF(Y8="-",NA(),Y8)</f>
        <v>100</v>
      </c>
      <c r="Z6" s="64">
        <f t="shared" ref="Z6:AH6" si="3">IF(Z8="-",NA(),Z8)</f>
        <v>100</v>
      </c>
      <c r="AA6" s="64">
        <f t="shared" si="3"/>
        <v>100</v>
      </c>
      <c r="AB6" s="64">
        <f t="shared" si="3"/>
        <v>100</v>
      </c>
      <c r="AC6" s="64">
        <f t="shared" si="3"/>
        <v>100</v>
      </c>
      <c r="AD6" s="64">
        <f t="shared" si="3"/>
        <v>91.8</v>
      </c>
      <c r="AE6" s="64">
        <f t="shared" si="3"/>
        <v>93.3</v>
      </c>
      <c r="AF6" s="64">
        <f t="shared" si="3"/>
        <v>94.6</v>
      </c>
      <c r="AG6" s="64">
        <f t="shared" si="3"/>
        <v>97.1</v>
      </c>
      <c r="AH6" s="64">
        <f t="shared" si="3"/>
        <v>92.8</v>
      </c>
      <c r="AI6" s="64" t="str">
        <f>IF(AI8="-","【-】","【"&amp;SUBSTITUTE(TEXT(AI8,"#,##0.0"),"-","△")&amp;"】")</f>
        <v>【104.1】</v>
      </c>
      <c r="AJ6" s="64">
        <f>IF(AJ8="-",NA(),AJ8)</f>
        <v>64.599999999999994</v>
      </c>
      <c r="AK6" s="64">
        <f t="shared" ref="AK6:AS6" si="4">IF(AK8="-",NA(),AK8)</f>
        <v>55.7</v>
      </c>
      <c r="AL6" s="64">
        <f t="shared" si="4"/>
        <v>53.4</v>
      </c>
      <c r="AM6" s="64">
        <f t="shared" si="4"/>
        <v>44.5</v>
      </c>
      <c r="AN6" s="64">
        <f t="shared" si="4"/>
        <v>40.700000000000003</v>
      </c>
      <c r="AO6" s="64">
        <f t="shared" si="4"/>
        <v>25.9</v>
      </c>
      <c r="AP6" s="64">
        <f t="shared" si="4"/>
        <v>25.2</v>
      </c>
      <c r="AQ6" s="64">
        <f t="shared" si="4"/>
        <v>27.3</v>
      </c>
      <c r="AR6" s="64">
        <f t="shared" si="4"/>
        <v>30.7</v>
      </c>
      <c r="AS6" s="64">
        <f t="shared" si="4"/>
        <v>22.5</v>
      </c>
      <c r="AT6" s="64" t="str">
        <f>IF(AT8="-","【-】","【"&amp;SUBSTITUTE(TEXT(AT8,"#,##0.0"),"-","△")&amp;"】")</f>
        <v>【27.8】</v>
      </c>
      <c r="AU6" s="59">
        <f>IF(AU8="-",NA(),AU8)</f>
        <v>11796</v>
      </c>
      <c r="AV6" s="59">
        <f t="shared" ref="AV6:BD6" si="5">IF(AV8="-",NA(),AV8)</f>
        <v>9186</v>
      </c>
      <c r="AW6" s="59">
        <f t="shared" si="5"/>
        <v>8572</v>
      </c>
      <c r="AX6" s="59">
        <f t="shared" si="5"/>
        <v>5878</v>
      </c>
      <c r="AY6" s="59">
        <f t="shared" si="5"/>
        <v>5519</v>
      </c>
      <c r="AZ6" s="59">
        <f t="shared" si="5"/>
        <v>2895</v>
      </c>
      <c r="BA6" s="59">
        <f t="shared" si="5"/>
        <v>2798</v>
      </c>
      <c r="BB6" s="59">
        <f t="shared" si="5"/>
        <v>2646</v>
      </c>
      <c r="BC6" s="59">
        <f t="shared" si="5"/>
        <v>3751</v>
      </c>
      <c r="BD6" s="59">
        <f t="shared" si="5"/>
        <v>3028</v>
      </c>
      <c r="BE6" s="59" t="str">
        <f>IF(BE8="-","【-】","【"&amp;SUBSTITUTE(TEXT(BE8,"#,##0"),"-","△")&amp;"】")</f>
        <v>【9,038】</v>
      </c>
      <c r="BF6" s="64">
        <f>IF(BF8="-",NA(),BF8)</f>
        <v>1.7</v>
      </c>
      <c r="BG6" s="64">
        <f t="shared" ref="BG6:BO6" si="6">IF(BG8="-",NA(),BG8)</f>
        <v>2.1</v>
      </c>
      <c r="BH6" s="64">
        <f t="shared" si="6"/>
        <v>2.2000000000000002</v>
      </c>
      <c r="BI6" s="64">
        <f t="shared" si="6"/>
        <v>2.6</v>
      </c>
      <c r="BJ6" s="64">
        <f t="shared" si="6"/>
        <v>2.6</v>
      </c>
      <c r="BK6" s="64">
        <f t="shared" si="6"/>
        <v>23.4</v>
      </c>
      <c r="BL6" s="64">
        <f t="shared" si="6"/>
        <v>22.8</v>
      </c>
      <c r="BM6" s="64">
        <f t="shared" si="6"/>
        <v>23.5</v>
      </c>
      <c r="BN6" s="64">
        <f t="shared" si="6"/>
        <v>23.9</v>
      </c>
      <c r="BO6" s="64">
        <f t="shared" si="6"/>
        <v>17.7</v>
      </c>
      <c r="BP6" s="64" t="str">
        <f>IF(BP8="-","【-】","【"&amp;SUBSTITUTE(TEXT(BP8,"#,##0.0"),"-","△")&amp;"】")</f>
        <v>【19.7】</v>
      </c>
      <c r="BQ6" s="64">
        <f>IF(BQ8="-",NA(),BQ8)</f>
        <v>0</v>
      </c>
      <c r="BR6" s="64">
        <f t="shared" ref="BR6:BZ6" si="7">IF(BR8="-",NA(),BR8)</f>
        <v>0</v>
      </c>
      <c r="BS6" s="64">
        <f t="shared" si="7"/>
        <v>0</v>
      </c>
      <c r="BT6" s="64">
        <f t="shared" si="7"/>
        <v>0</v>
      </c>
      <c r="BU6" s="64">
        <f t="shared" si="7"/>
        <v>0</v>
      </c>
      <c r="BV6" s="64">
        <f t="shared" si="7"/>
        <v>35.4</v>
      </c>
      <c r="BW6" s="64">
        <f t="shared" si="7"/>
        <v>37.299999999999997</v>
      </c>
      <c r="BX6" s="64">
        <f t="shared" si="7"/>
        <v>33.799999999999997</v>
      </c>
      <c r="BY6" s="64">
        <f t="shared" si="7"/>
        <v>35.700000000000003</v>
      </c>
      <c r="BZ6" s="64">
        <f t="shared" si="7"/>
        <v>38.9</v>
      </c>
      <c r="CA6" s="64" t="str">
        <f>IF(CA8="-","【-】","【"&amp;SUBSTITUTE(TEXT(CA8,"#,##0.0"),"-","△")&amp;"】")</f>
        <v>【37.3】</v>
      </c>
      <c r="CB6" s="64">
        <f>IF(CB8="-",NA(),CB8)</f>
        <v>-131.6</v>
      </c>
      <c r="CC6" s="64">
        <f t="shared" ref="CC6:CK6" si="8">IF(CC8="-",NA(),CC8)</f>
        <v>-130.4</v>
      </c>
      <c r="CD6" s="64">
        <f t="shared" si="8"/>
        <v>-121.5</v>
      </c>
      <c r="CE6" s="64">
        <f t="shared" si="8"/>
        <v>-85</v>
      </c>
      <c r="CF6" s="64">
        <f t="shared" si="8"/>
        <v>-73.5</v>
      </c>
      <c r="CG6" s="64">
        <f t="shared" si="8"/>
        <v>-15.9</v>
      </c>
      <c r="CH6" s="64">
        <f t="shared" si="8"/>
        <v>-17.7</v>
      </c>
      <c r="CI6" s="64">
        <f t="shared" si="8"/>
        <v>-33.5</v>
      </c>
      <c r="CJ6" s="64">
        <f t="shared" si="8"/>
        <v>-52.9</v>
      </c>
      <c r="CK6" s="64">
        <f t="shared" si="8"/>
        <v>-17.3</v>
      </c>
      <c r="CL6" s="64" t="str">
        <f>IF(CL8="-","【-】","【"&amp;SUBSTITUTE(TEXT(CL8,"#,##0.0"),"-","△")&amp;"】")</f>
        <v>【△11.7】</v>
      </c>
      <c r="CM6" s="59">
        <f>IF(CM8="-",NA(),CM8)</f>
        <v>-5733</v>
      </c>
      <c r="CN6" s="59">
        <f t="shared" ref="CN6:CV6" si="9">IF(CN8="-",NA(),CN8)</f>
        <v>-5493</v>
      </c>
      <c r="CO6" s="59">
        <f t="shared" si="9"/>
        <v>-5426</v>
      </c>
      <c r="CP6" s="59">
        <f t="shared" si="9"/>
        <v>-4485</v>
      </c>
      <c r="CQ6" s="59">
        <f t="shared" si="9"/>
        <v>-4128</v>
      </c>
      <c r="CR6" s="59">
        <f t="shared" si="9"/>
        <v>-9455</v>
      </c>
      <c r="CS6" s="59">
        <f t="shared" si="9"/>
        <v>-9799</v>
      </c>
      <c r="CT6" s="59">
        <f t="shared" si="9"/>
        <v>-10359</v>
      </c>
      <c r="CU6" s="59">
        <f t="shared" si="9"/>
        <v>-11091</v>
      </c>
      <c r="CV6" s="59">
        <f t="shared" si="9"/>
        <v>-16609</v>
      </c>
      <c r="CW6" s="59" t="str">
        <f>IF(CW8="-","【-】","【"&amp;SUBSTITUTE(TEXT(CW8,"#,##0"),"-","△")&amp;"】")</f>
        <v>【△10,941】</v>
      </c>
      <c r="CX6" s="64"/>
      <c r="CY6" s="64"/>
      <c r="CZ6" s="64"/>
      <c r="DA6" s="64"/>
      <c r="DB6" s="64"/>
      <c r="DC6" s="64"/>
      <c r="DD6" s="64"/>
      <c r="DE6" s="64"/>
      <c r="DF6" s="64"/>
      <c r="DG6" s="64"/>
      <c r="DH6" s="64" t="s">
        <v>112</v>
      </c>
      <c r="DI6" s="60">
        <f t="shared" ref="DI6:DJ6" si="10">DI8</f>
        <v>1953</v>
      </c>
      <c r="DJ6" s="60">
        <f t="shared" si="10"/>
        <v>0</v>
      </c>
      <c r="DK6" s="64"/>
      <c r="DL6" s="64"/>
      <c r="DM6" s="64"/>
      <c r="DN6" s="64"/>
      <c r="DO6" s="64"/>
      <c r="DP6" s="64"/>
      <c r="DQ6" s="64"/>
      <c r="DR6" s="64"/>
      <c r="DS6" s="64"/>
      <c r="DT6" s="64"/>
      <c r="DU6" s="64" t="s">
        <v>112</v>
      </c>
      <c r="DV6" s="64">
        <f>IF(DV8="-",NA(),DV8)</f>
        <v>0</v>
      </c>
      <c r="DW6" s="64">
        <f t="shared" ref="DW6:EE6" si="11">IF(DW8="-",NA(),DW8)</f>
        <v>0</v>
      </c>
      <c r="DX6" s="64">
        <f t="shared" si="11"/>
        <v>0</v>
      </c>
      <c r="DY6" s="64">
        <f t="shared" si="11"/>
        <v>0</v>
      </c>
      <c r="DZ6" s="64">
        <f t="shared" si="11"/>
        <v>0</v>
      </c>
      <c r="EA6" s="64">
        <f t="shared" si="11"/>
        <v>20.3</v>
      </c>
      <c r="EB6" s="64">
        <f t="shared" si="11"/>
        <v>44.7</v>
      </c>
      <c r="EC6" s="64">
        <f t="shared" si="11"/>
        <v>33.299999999999997</v>
      </c>
      <c r="ED6" s="64">
        <f t="shared" si="11"/>
        <v>536.70000000000005</v>
      </c>
      <c r="EE6" s="64">
        <f t="shared" si="11"/>
        <v>20.5</v>
      </c>
      <c r="EF6" s="64" t="str">
        <f>IF(EF8="-","【-】","【"&amp;SUBSTITUTE(TEXT(EF8,"#,##0.0"),"-","△")&amp;"】")</f>
        <v>【27.4】</v>
      </c>
      <c r="EG6" s="65">
        <f>IF(EG8="-",NA(),EG8)</f>
        <v>2.5999999999999999E-3</v>
      </c>
      <c r="EH6" s="65">
        <f t="shared" ref="EH6:EP6" si="12">IF(EH8="-",NA(),EH8)</f>
        <v>2.2000000000000001E-3</v>
      </c>
      <c r="EI6" s="65">
        <f t="shared" si="12"/>
        <v>1.9E-3</v>
      </c>
      <c r="EJ6" s="65">
        <f t="shared" si="12"/>
        <v>1E-4</v>
      </c>
      <c r="EK6" s="65">
        <f t="shared" si="12"/>
        <v>1E-4</v>
      </c>
      <c r="EL6" s="65">
        <f t="shared" si="12"/>
        <v>2.46E-2</v>
      </c>
      <c r="EM6" s="65">
        <f t="shared" si="12"/>
        <v>3.0700000000000002E-2</v>
      </c>
      <c r="EN6" s="65">
        <f t="shared" si="12"/>
        <v>5.4000000000000003E-3</v>
      </c>
      <c r="EO6" s="65">
        <f t="shared" si="12"/>
        <v>1.8800000000000001E-2</v>
      </c>
      <c r="EP6" s="65">
        <f t="shared" si="12"/>
        <v>2.4899999999999999E-2</v>
      </c>
    </row>
    <row r="7" spans="1:146" s="66" customFormat="1" x14ac:dyDescent="0.15">
      <c r="A7" s="42" t="s">
        <v>113</v>
      </c>
      <c r="B7" s="57">
        <f t="shared" ref="B7:X7" si="13">B8</f>
        <v>2019</v>
      </c>
      <c r="C7" s="57">
        <f t="shared" si="13"/>
        <v>442038</v>
      </c>
      <c r="D7" s="57">
        <f t="shared" si="13"/>
        <v>47</v>
      </c>
      <c r="E7" s="57">
        <f t="shared" si="13"/>
        <v>11</v>
      </c>
      <c r="F7" s="57">
        <f t="shared" si="13"/>
        <v>1</v>
      </c>
      <c r="G7" s="57">
        <f t="shared" si="13"/>
        <v>1</v>
      </c>
      <c r="H7" s="57" t="str">
        <f t="shared" si="13"/>
        <v>大分県　中津市</v>
      </c>
      <c r="I7" s="57" t="str">
        <f t="shared" si="13"/>
        <v>耶馬溪サイクリングターミナル</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1512</v>
      </c>
      <c r="R7" s="60">
        <f t="shared" si="13"/>
        <v>79</v>
      </c>
      <c r="S7" s="61">
        <f t="shared" si="13"/>
        <v>7934</v>
      </c>
      <c r="T7" s="62" t="str">
        <f t="shared" si="13"/>
        <v>導入なし</v>
      </c>
      <c r="U7" s="58">
        <f t="shared" si="13"/>
        <v>100</v>
      </c>
      <c r="V7" s="62" t="str">
        <f t="shared" si="13"/>
        <v>有</v>
      </c>
      <c r="W7" s="63">
        <f t="shared" si="13"/>
        <v>100</v>
      </c>
      <c r="X7" s="62" t="str">
        <f t="shared" si="13"/>
        <v>有</v>
      </c>
      <c r="Y7" s="64">
        <f>Y8</f>
        <v>100</v>
      </c>
      <c r="Z7" s="64">
        <f t="shared" ref="Z7:AH7" si="14">Z8</f>
        <v>100</v>
      </c>
      <c r="AA7" s="64">
        <f t="shared" si="14"/>
        <v>100</v>
      </c>
      <c r="AB7" s="64">
        <f t="shared" si="14"/>
        <v>100</v>
      </c>
      <c r="AC7" s="64">
        <f t="shared" si="14"/>
        <v>100</v>
      </c>
      <c r="AD7" s="64">
        <f t="shared" si="14"/>
        <v>91.8</v>
      </c>
      <c r="AE7" s="64">
        <f t="shared" si="14"/>
        <v>93.3</v>
      </c>
      <c r="AF7" s="64">
        <f t="shared" si="14"/>
        <v>94.6</v>
      </c>
      <c r="AG7" s="64">
        <f t="shared" si="14"/>
        <v>97.1</v>
      </c>
      <c r="AH7" s="64">
        <f t="shared" si="14"/>
        <v>92.8</v>
      </c>
      <c r="AI7" s="64"/>
      <c r="AJ7" s="64">
        <f>AJ8</f>
        <v>64.599999999999994</v>
      </c>
      <c r="AK7" s="64">
        <f t="shared" ref="AK7:AS7" si="15">AK8</f>
        <v>55.7</v>
      </c>
      <c r="AL7" s="64">
        <f t="shared" si="15"/>
        <v>53.4</v>
      </c>
      <c r="AM7" s="64">
        <f t="shared" si="15"/>
        <v>44.5</v>
      </c>
      <c r="AN7" s="64">
        <f t="shared" si="15"/>
        <v>40.700000000000003</v>
      </c>
      <c r="AO7" s="64">
        <f t="shared" si="15"/>
        <v>25.9</v>
      </c>
      <c r="AP7" s="64">
        <f t="shared" si="15"/>
        <v>25.2</v>
      </c>
      <c r="AQ7" s="64">
        <f t="shared" si="15"/>
        <v>27.3</v>
      </c>
      <c r="AR7" s="64">
        <f t="shared" si="15"/>
        <v>30.7</v>
      </c>
      <c r="AS7" s="64">
        <f t="shared" si="15"/>
        <v>22.5</v>
      </c>
      <c r="AT7" s="64"/>
      <c r="AU7" s="59">
        <f>AU8</f>
        <v>11796</v>
      </c>
      <c r="AV7" s="59">
        <f t="shared" ref="AV7:BD7" si="16">AV8</f>
        <v>9186</v>
      </c>
      <c r="AW7" s="59">
        <f t="shared" si="16"/>
        <v>8572</v>
      </c>
      <c r="AX7" s="59">
        <f t="shared" si="16"/>
        <v>5878</v>
      </c>
      <c r="AY7" s="59">
        <f t="shared" si="16"/>
        <v>5519</v>
      </c>
      <c r="AZ7" s="59">
        <f t="shared" si="16"/>
        <v>2895</v>
      </c>
      <c r="BA7" s="59">
        <f t="shared" si="16"/>
        <v>2798</v>
      </c>
      <c r="BB7" s="59">
        <f t="shared" si="16"/>
        <v>2646</v>
      </c>
      <c r="BC7" s="59">
        <f t="shared" si="16"/>
        <v>3751</v>
      </c>
      <c r="BD7" s="59">
        <f t="shared" si="16"/>
        <v>3028</v>
      </c>
      <c r="BE7" s="59"/>
      <c r="BF7" s="64">
        <f>BF8</f>
        <v>1.7</v>
      </c>
      <c r="BG7" s="64">
        <f t="shared" ref="BG7:BO7" si="17">BG8</f>
        <v>2.1</v>
      </c>
      <c r="BH7" s="64">
        <f t="shared" si="17"/>
        <v>2.2000000000000002</v>
      </c>
      <c r="BI7" s="64">
        <f t="shared" si="17"/>
        <v>2.6</v>
      </c>
      <c r="BJ7" s="64">
        <f t="shared" si="17"/>
        <v>2.6</v>
      </c>
      <c r="BK7" s="64">
        <f t="shared" si="17"/>
        <v>23.4</v>
      </c>
      <c r="BL7" s="64">
        <f t="shared" si="17"/>
        <v>22.8</v>
      </c>
      <c r="BM7" s="64">
        <f t="shared" si="17"/>
        <v>23.5</v>
      </c>
      <c r="BN7" s="64">
        <f t="shared" si="17"/>
        <v>23.9</v>
      </c>
      <c r="BO7" s="64">
        <f t="shared" si="17"/>
        <v>17.7</v>
      </c>
      <c r="BP7" s="64"/>
      <c r="BQ7" s="64">
        <f>BQ8</f>
        <v>0</v>
      </c>
      <c r="BR7" s="64">
        <f t="shared" ref="BR7:BZ7" si="18">BR8</f>
        <v>0</v>
      </c>
      <c r="BS7" s="64">
        <f t="shared" si="18"/>
        <v>0</v>
      </c>
      <c r="BT7" s="64">
        <f t="shared" si="18"/>
        <v>0</v>
      </c>
      <c r="BU7" s="64">
        <f t="shared" si="18"/>
        <v>0</v>
      </c>
      <c r="BV7" s="64">
        <f t="shared" si="18"/>
        <v>35.4</v>
      </c>
      <c r="BW7" s="64">
        <f t="shared" si="18"/>
        <v>37.299999999999997</v>
      </c>
      <c r="BX7" s="64">
        <f t="shared" si="18"/>
        <v>33.799999999999997</v>
      </c>
      <c r="BY7" s="64">
        <f t="shared" si="18"/>
        <v>35.700000000000003</v>
      </c>
      <c r="BZ7" s="64">
        <f t="shared" si="18"/>
        <v>38.9</v>
      </c>
      <c r="CA7" s="64"/>
      <c r="CB7" s="64">
        <f>CB8</f>
        <v>-131.6</v>
      </c>
      <c r="CC7" s="64">
        <f t="shared" ref="CC7:CK7" si="19">CC8</f>
        <v>-130.4</v>
      </c>
      <c r="CD7" s="64">
        <f t="shared" si="19"/>
        <v>-121.5</v>
      </c>
      <c r="CE7" s="64">
        <f t="shared" si="19"/>
        <v>-85</v>
      </c>
      <c r="CF7" s="64">
        <f t="shared" si="19"/>
        <v>-73.5</v>
      </c>
      <c r="CG7" s="64">
        <f t="shared" si="19"/>
        <v>-15.9</v>
      </c>
      <c r="CH7" s="64">
        <f t="shared" si="19"/>
        <v>-17.7</v>
      </c>
      <c r="CI7" s="64">
        <f t="shared" si="19"/>
        <v>-33.5</v>
      </c>
      <c r="CJ7" s="64">
        <f t="shared" si="19"/>
        <v>-52.9</v>
      </c>
      <c r="CK7" s="64">
        <f t="shared" si="19"/>
        <v>-17.3</v>
      </c>
      <c r="CL7" s="64"/>
      <c r="CM7" s="59">
        <f>CM8</f>
        <v>-5733</v>
      </c>
      <c r="CN7" s="59">
        <f t="shared" ref="CN7:CV7" si="20">CN8</f>
        <v>-5493</v>
      </c>
      <c r="CO7" s="59">
        <f t="shared" si="20"/>
        <v>-5426</v>
      </c>
      <c r="CP7" s="59">
        <f t="shared" si="20"/>
        <v>-4485</v>
      </c>
      <c r="CQ7" s="59">
        <f t="shared" si="20"/>
        <v>-4128</v>
      </c>
      <c r="CR7" s="59">
        <f t="shared" si="20"/>
        <v>-9455</v>
      </c>
      <c r="CS7" s="59">
        <f t="shared" si="20"/>
        <v>-9799</v>
      </c>
      <c r="CT7" s="59">
        <f t="shared" si="20"/>
        <v>-10359</v>
      </c>
      <c r="CU7" s="59">
        <f t="shared" si="20"/>
        <v>-11091</v>
      </c>
      <c r="CV7" s="59">
        <f t="shared" si="20"/>
        <v>-16609</v>
      </c>
      <c r="CW7" s="59"/>
      <c r="CX7" s="64" t="s">
        <v>114</v>
      </c>
      <c r="CY7" s="64" t="s">
        <v>114</v>
      </c>
      <c r="CZ7" s="64" t="s">
        <v>114</v>
      </c>
      <c r="DA7" s="64" t="s">
        <v>114</v>
      </c>
      <c r="DB7" s="64" t="s">
        <v>114</v>
      </c>
      <c r="DC7" s="64" t="s">
        <v>114</v>
      </c>
      <c r="DD7" s="64" t="s">
        <v>114</v>
      </c>
      <c r="DE7" s="64" t="s">
        <v>114</v>
      </c>
      <c r="DF7" s="64" t="s">
        <v>114</v>
      </c>
      <c r="DG7" s="64" t="s">
        <v>112</v>
      </c>
      <c r="DH7" s="64"/>
      <c r="DI7" s="60">
        <f>DI8</f>
        <v>1953</v>
      </c>
      <c r="DJ7" s="60">
        <f>DJ8</f>
        <v>0</v>
      </c>
      <c r="DK7" s="64" t="s">
        <v>114</v>
      </c>
      <c r="DL7" s="64" t="s">
        <v>114</v>
      </c>
      <c r="DM7" s="64" t="s">
        <v>114</v>
      </c>
      <c r="DN7" s="64" t="s">
        <v>114</v>
      </c>
      <c r="DO7" s="64" t="s">
        <v>114</v>
      </c>
      <c r="DP7" s="64" t="s">
        <v>114</v>
      </c>
      <c r="DQ7" s="64" t="s">
        <v>114</v>
      </c>
      <c r="DR7" s="64" t="s">
        <v>114</v>
      </c>
      <c r="DS7" s="64" t="s">
        <v>114</v>
      </c>
      <c r="DT7" s="64" t="s">
        <v>112</v>
      </c>
      <c r="DU7" s="64"/>
      <c r="DV7" s="64">
        <f>DV8</f>
        <v>0</v>
      </c>
      <c r="DW7" s="64">
        <f t="shared" ref="DW7:EE7" si="21">DW8</f>
        <v>0</v>
      </c>
      <c r="DX7" s="64">
        <f t="shared" si="21"/>
        <v>0</v>
      </c>
      <c r="DY7" s="64">
        <f t="shared" si="21"/>
        <v>0</v>
      </c>
      <c r="DZ7" s="64">
        <f t="shared" si="21"/>
        <v>0</v>
      </c>
      <c r="EA7" s="64">
        <f t="shared" si="21"/>
        <v>20.3</v>
      </c>
      <c r="EB7" s="64">
        <f t="shared" si="21"/>
        <v>44.7</v>
      </c>
      <c r="EC7" s="64">
        <f t="shared" si="21"/>
        <v>33.299999999999997</v>
      </c>
      <c r="ED7" s="64">
        <f t="shared" si="21"/>
        <v>536.70000000000005</v>
      </c>
      <c r="EE7" s="64">
        <f t="shared" si="21"/>
        <v>20.5</v>
      </c>
      <c r="EF7" s="64"/>
      <c r="EG7" s="65"/>
      <c r="EH7" s="65"/>
      <c r="EI7" s="65"/>
      <c r="EJ7" s="65"/>
      <c r="EK7" s="65"/>
      <c r="EL7" s="65"/>
      <c r="EM7" s="65"/>
      <c r="EN7" s="65"/>
      <c r="EO7" s="65"/>
      <c r="EP7" s="65"/>
    </row>
    <row r="8" spans="1:146" s="66" customFormat="1" x14ac:dyDescent="0.15">
      <c r="A8" s="42"/>
      <c r="B8" s="67">
        <v>2019</v>
      </c>
      <c r="C8" s="67">
        <v>442038</v>
      </c>
      <c r="D8" s="67">
        <v>47</v>
      </c>
      <c r="E8" s="67">
        <v>11</v>
      </c>
      <c r="F8" s="67">
        <v>1</v>
      </c>
      <c r="G8" s="67">
        <v>1</v>
      </c>
      <c r="H8" s="67" t="s">
        <v>115</v>
      </c>
      <c r="I8" s="67" t="s">
        <v>116</v>
      </c>
      <c r="J8" s="67" t="s">
        <v>117</v>
      </c>
      <c r="K8" s="67" t="s">
        <v>118</v>
      </c>
      <c r="L8" s="67" t="s">
        <v>119</v>
      </c>
      <c r="M8" s="67" t="s">
        <v>120</v>
      </c>
      <c r="N8" s="67" t="s">
        <v>121</v>
      </c>
      <c r="O8" s="68" t="s">
        <v>122</v>
      </c>
      <c r="P8" s="68" t="s">
        <v>122</v>
      </c>
      <c r="Q8" s="69">
        <v>1512</v>
      </c>
      <c r="R8" s="69">
        <v>79</v>
      </c>
      <c r="S8" s="70">
        <v>7934</v>
      </c>
      <c r="T8" s="71" t="s">
        <v>123</v>
      </c>
      <c r="U8" s="68">
        <v>100</v>
      </c>
      <c r="V8" s="71" t="s">
        <v>124</v>
      </c>
      <c r="W8" s="72">
        <v>100</v>
      </c>
      <c r="X8" s="71" t="s">
        <v>124</v>
      </c>
      <c r="Y8" s="73">
        <v>100</v>
      </c>
      <c r="Z8" s="73">
        <v>100</v>
      </c>
      <c r="AA8" s="73">
        <v>100</v>
      </c>
      <c r="AB8" s="73">
        <v>100</v>
      </c>
      <c r="AC8" s="73">
        <v>100</v>
      </c>
      <c r="AD8" s="73">
        <v>91.8</v>
      </c>
      <c r="AE8" s="73">
        <v>93.3</v>
      </c>
      <c r="AF8" s="73">
        <v>94.6</v>
      </c>
      <c r="AG8" s="73">
        <v>97.1</v>
      </c>
      <c r="AH8" s="73">
        <v>92.8</v>
      </c>
      <c r="AI8" s="73">
        <v>104.1</v>
      </c>
      <c r="AJ8" s="73">
        <v>64.599999999999994</v>
      </c>
      <c r="AK8" s="73">
        <v>55.7</v>
      </c>
      <c r="AL8" s="73">
        <v>53.4</v>
      </c>
      <c r="AM8" s="73">
        <v>44.5</v>
      </c>
      <c r="AN8" s="73">
        <v>40.700000000000003</v>
      </c>
      <c r="AO8" s="73">
        <v>25.9</v>
      </c>
      <c r="AP8" s="73">
        <v>25.2</v>
      </c>
      <c r="AQ8" s="73">
        <v>27.3</v>
      </c>
      <c r="AR8" s="73">
        <v>30.7</v>
      </c>
      <c r="AS8" s="73">
        <v>22.5</v>
      </c>
      <c r="AT8" s="73">
        <v>27.8</v>
      </c>
      <c r="AU8" s="74">
        <v>11796</v>
      </c>
      <c r="AV8" s="74">
        <v>9186</v>
      </c>
      <c r="AW8" s="74">
        <v>8572</v>
      </c>
      <c r="AX8" s="74">
        <v>5878</v>
      </c>
      <c r="AY8" s="74">
        <v>5519</v>
      </c>
      <c r="AZ8" s="74">
        <v>2895</v>
      </c>
      <c r="BA8" s="74">
        <v>2798</v>
      </c>
      <c r="BB8" s="74">
        <v>2646</v>
      </c>
      <c r="BC8" s="74">
        <v>3751</v>
      </c>
      <c r="BD8" s="74">
        <v>3028</v>
      </c>
      <c r="BE8" s="74">
        <v>9038</v>
      </c>
      <c r="BF8" s="73">
        <v>1.7</v>
      </c>
      <c r="BG8" s="73">
        <v>2.1</v>
      </c>
      <c r="BH8" s="73">
        <v>2.2000000000000002</v>
      </c>
      <c r="BI8" s="73">
        <v>2.6</v>
      </c>
      <c r="BJ8" s="73">
        <v>2.6</v>
      </c>
      <c r="BK8" s="73">
        <v>23.4</v>
      </c>
      <c r="BL8" s="73">
        <v>22.8</v>
      </c>
      <c r="BM8" s="73">
        <v>23.5</v>
      </c>
      <c r="BN8" s="73">
        <v>23.9</v>
      </c>
      <c r="BO8" s="73">
        <v>17.7</v>
      </c>
      <c r="BP8" s="73">
        <v>19.7</v>
      </c>
      <c r="BQ8" s="73">
        <v>0</v>
      </c>
      <c r="BR8" s="73">
        <v>0</v>
      </c>
      <c r="BS8" s="73">
        <v>0</v>
      </c>
      <c r="BT8" s="73">
        <v>0</v>
      </c>
      <c r="BU8" s="73">
        <v>0</v>
      </c>
      <c r="BV8" s="73">
        <v>35.4</v>
      </c>
      <c r="BW8" s="73">
        <v>37.299999999999997</v>
      </c>
      <c r="BX8" s="73">
        <v>33.799999999999997</v>
      </c>
      <c r="BY8" s="73">
        <v>35.700000000000003</v>
      </c>
      <c r="BZ8" s="73">
        <v>38.9</v>
      </c>
      <c r="CA8" s="73">
        <v>37.299999999999997</v>
      </c>
      <c r="CB8" s="73">
        <v>-131.6</v>
      </c>
      <c r="CC8" s="73">
        <v>-130.4</v>
      </c>
      <c r="CD8" s="73">
        <v>-121.5</v>
      </c>
      <c r="CE8" s="75">
        <v>-85</v>
      </c>
      <c r="CF8" s="75">
        <v>-73.5</v>
      </c>
      <c r="CG8" s="73">
        <v>-15.9</v>
      </c>
      <c r="CH8" s="73">
        <v>-17.7</v>
      </c>
      <c r="CI8" s="73">
        <v>-33.5</v>
      </c>
      <c r="CJ8" s="73">
        <v>-52.9</v>
      </c>
      <c r="CK8" s="73">
        <v>-17.3</v>
      </c>
      <c r="CL8" s="73">
        <v>-11.7</v>
      </c>
      <c r="CM8" s="74">
        <v>-5733</v>
      </c>
      <c r="CN8" s="74">
        <v>-5493</v>
      </c>
      <c r="CO8" s="74">
        <v>-5426</v>
      </c>
      <c r="CP8" s="74">
        <v>-4485</v>
      </c>
      <c r="CQ8" s="74">
        <v>-4128</v>
      </c>
      <c r="CR8" s="74">
        <v>-9455</v>
      </c>
      <c r="CS8" s="74">
        <v>-9799</v>
      </c>
      <c r="CT8" s="74">
        <v>-10359</v>
      </c>
      <c r="CU8" s="74">
        <v>-11091</v>
      </c>
      <c r="CV8" s="74">
        <v>-16609</v>
      </c>
      <c r="CW8" s="74">
        <v>-10941</v>
      </c>
      <c r="CX8" s="73" t="s">
        <v>125</v>
      </c>
      <c r="CY8" s="73" t="s">
        <v>125</v>
      </c>
      <c r="CZ8" s="73" t="s">
        <v>125</v>
      </c>
      <c r="DA8" s="73" t="s">
        <v>125</v>
      </c>
      <c r="DB8" s="73" t="s">
        <v>125</v>
      </c>
      <c r="DC8" s="73" t="s">
        <v>125</v>
      </c>
      <c r="DD8" s="73" t="s">
        <v>125</v>
      </c>
      <c r="DE8" s="73" t="s">
        <v>125</v>
      </c>
      <c r="DF8" s="73" t="s">
        <v>125</v>
      </c>
      <c r="DG8" s="73" t="s">
        <v>125</v>
      </c>
      <c r="DH8" s="73" t="s">
        <v>125</v>
      </c>
      <c r="DI8" s="69">
        <v>1953</v>
      </c>
      <c r="DJ8" s="69">
        <v>0</v>
      </c>
      <c r="DK8" s="73" t="s">
        <v>125</v>
      </c>
      <c r="DL8" s="73" t="s">
        <v>125</v>
      </c>
      <c r="DM8" s="73" t="s">
        <v>125</v>
      </c>
      <c r="DN8" s="73" t="s">
        <v>125</v>
      </c>
      <c r="DO8" s="73" t="s">
        <v>125</v>
      </c>
      <c r="DP8" s="73" t="s">
        <v>125</v>
      </c>
      <c r="DQ8" s="73" t="s">
        <v>125</v>
      </c>
      <c r="DR8" s="73" t="s">
        <v>125</v>
      </c>
      <c r="DS8" s="73" t="s">
        <v>125</v>
      </c>
      <c r="DT8" s="73" t="s">
        <v>125</v>
      </c>
      <c r="DU8" s="73" t="s">
        <v>125</v>
      </c>
      <c r="DV8" s="73">
        <v>0</v>
      </c>
      <c r="DW8" s="73">
        <v>0</v>
      </c>
      <c r="DX8" s="73">
        <v>0</v>
      </c>
      <c r="DY8" s="73">
        <v>0</v>
      </c>
      <c r="DZ8" s="73">
        <v>0</v>
      </c>
      <c r="EA8" s="73">
        <v>20.3</v>
      </c>
      <c r="EB8" s="73">
        <v>44.7</v>
      </c>
      <c r="EC8" s="73">
        <v>33.299999999999997</v>
      </c>
      <c r="ED8" s="73">
        <v>536.70000000000005</v>
      </c>
      <c r="EE8" s="73">
        <v>20.5</v>
      </c>
      <c r="EF8" s="73">
        <v>27.4</v>
      </c>
      <c r="EG8" s="76">
        <v>2.5999999999999999E-3</v>
      </c>
      <c r="EH8" s="77">
        <v>2.2000000000000001E-3</v>
      </c>
      <c r="EI8" s="77">
        <v>1.9E-3</v>
      </c>
      <c r="EJ8" s="77">
        <v>1E-4</v>
      </c>
      <c r="EK8" s="77">
        <v>1E-4</v>
      </c>
      <c r="EL8" s="77">
        <v>2.46E-2</v>
      </c>
      <c r="EM8" s="77">
        <v>3.0700000000000002E-2</v>
      </c>
      <c r="EN8" s="77">
        <v>5.4000000000000003E-3</v>
      </c>
      <c r="EO8" s="77">
        <v>1.8800000000000001E-2</v>
      </c>
      <c r="EP8" s="77">
        <v>2.4899999999999999E-2</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126</v>
      </c>
      <c r="C10" s="82" t="s">
        <v>127</v>
      </c>
      <c r="D10" s="82" t="s">
        <v>128</v>
      </c>
      <c r="E10" s="82" t="s">
        <v>129</v>
      </c>
      <c r="F10" s="82" t="s">
        <v>130</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2021-01-20T04:02:42Z</cp:lastPrinted>
  <dcterms:created xsi:type="dcterms:W3CDTF">2020-12-04T03:25:16Z</dcterms:created>
  <dcterms:modified xsi:type="dcterms:W3CDTF">2021-01-20T04:36:07Z</dcterms:modified>
  <cp:category/>
</cp:coreProperties>
</file>