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jhfilesrv\08.07水道管理係\水道管理班\★（共通）★\経営比較分析表\H30経営比較分析表\"/>
    </mc:Choice>
  </mc:AlternateContent>
  <xr:revisionPtr revIDLastSave="0" documentId="13_ncr:1_{CABE9CE8-EAFC-4004-9CC0-6AF18F757581}" xr6:coauthVersionLast="43" xr6:coauthVersionMax="43" xr10:uidLastSave="{00000000-0000-0000-0000-000000000000}"/>
  <workbookProtection workbookAlgorithmName="SHA-512" workbookHashValue="33HVt4OrBw1bQ3QORmjcgQbfVD1ti8RzAapuBhThuqAmWtARd5TjZjWsrjYm/ZcwX9+OYxRRao3efnO+VLJFbA==" workbookSaltValue="BVL3uxC6ldNBLHaIanw6wA=="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<sst xmlns="http://schemas.openxmlformats.org/spreadsheetml/2006/main" count="225" uniqueCount="112">
  <si>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</si>
  <si>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</si>
  <si>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</si>
  <si>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</si>
  <si>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</si>
  <si>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</si>
  <si>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</si>
  <si>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</si>
  <si>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</si>
  <si>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</si>
  <si>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</si>
  <si>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</si>
  <si>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</si>
  <si>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</si>
  <si>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</si>
  <si>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</si>
  <si>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</si>
  <si>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</si>
  <si>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</si>
  <si>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</si>
  <si>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</si>
  <si>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</si>
  <si>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</si>
  <si>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</si>
  <si>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</si>
  <si>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</si>
  <si>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</si>
  <si>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</si>
  <si>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</si>
  <si>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</si>
  <si>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</si>
  <si>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</si>
  <si>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</si>
  <si>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</si>
  <si>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</si>
  <si>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</si>
  <si>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</si>
  <si>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</si>
  <si>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</si>
  <si>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</si>
  <si>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</si>
  <si>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</si>
  <si>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</si>
  <si>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</si>
  <si>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</si>
  <si>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</si>
  <si>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</si>
  <si>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</si>
  <si>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</si>
  <si>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</si>
  <si>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</si>
  <si>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</si>
  <si>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</si>
  <si>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</si>
  <si>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</si>
  <si>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</si>
  <si>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</si>
  <si>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</si>
  <si>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</si>
  <si>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</si>
  <si>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</si>
  <si>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</si>
  <si>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</si>
  <si>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</si>
  <si>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</si>
  <si>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</si>
  <si>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</si>
  <si>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</si>
  <si>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</si>
  <si>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</si>
  <si>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</si>
  <si>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</si>
  <si>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</si>
  <si>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</si>
  <si>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</si>
  <si>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</si>
  <si>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</si>
  <si>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</si>
  <si>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</si>
  <si>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</si>
  <si>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</si>
  <si>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</si>
  <si>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</si>
  <si>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</si>
  <si>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</si>
  <si>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</si>
  <si>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</si>
  <si>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</si>
  <si>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</si>
  <si>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</si>
  <si>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</si>
  <si>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</si>
  <si>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</si>
  <si>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</si>
  <si>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</si>
  <si>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</si>
  <si>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玖珠町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</si>
  <si>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</si>
  <si>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</si>
  <si>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</si>
  <si>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</si>
  <si>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</si>
  <si>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</si>
  <si>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</si>
  <si>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</si>
  <si>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</si>
  <si>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</si>
  <si>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</si>
  <si>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</si>
  <si>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管路更新率は、現在0.00％です。計画的な管路更新を行います。</t>
    <phoneticPr fontId="4"/>
  </si>
  <si>
    <t>統合可能な、簡易水道を上水道と統合を行いました。今後、給水人口増加が見込まれる綾垣簡易水道以外の簡易水道については、給水人口が100人未満であり、人口増加も見込めません。これらの簡易水道においては、給水施設への移行を実施します。綾垣簡易水道においては、令和2年度に経営戦略を策定し、持続性のある事業経営を目指します。</t>
    <phoneticPr fontId="4"/>
  </si>
  <si>
    <t>平成29年4月に簡易水道事業における営業収益97％を占める北山田簡易水道を上水道と統合しました。そのため、平成29年度数値より各項目とも、大幅な増減が生じています。
平成30年度においては、綾垣簡易水道事業給水開始に伴う営業収益の増により、料金回収率が若干上昇したものの、低水準のままであり、適切な料金収入が確保することは困難な状況です。また、給水原価においても、1206.63円と前年度に引き続き、高い数値となりました。</t>
    <rPh sb="83" eb="85">
      <t>ヘイセイ</t>
    </rPh>
    <rPh sb="87" eb="89">
      <t>ネンド</t>
    </rPh>
    <rPh sb="108" eb="109">
      <t>トモナ</t>
    </rPh>
    <rPh sb="110" eb="112">
      <t>エイギョウ</t>
    </rPh>
    <rPh sb="112" eb="114">
      <t>シュウエキ</t>
    </rPh>
    <rPh sb="115" eb="116">
      <t>ゾウ</t>
    </rPh>
    <rPh sb="164" eb="16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</si>
</sst>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D4-40B4-B490-C31078DC3F5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DFD4-40B4-B490-C31078DC3F5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56.83</c:v>
                </c:pt>
                <c:pt idx="1">
                  <c:v>54.34</c:v>
                </c:pt>
                <c:pt idx="2">
                  <c:v>54.96</c:v>
                </c:pt>
                <c:pt idx="3">
                  <c:v>10.67</c:v>
                </c:pt>
                <c:pt idx="4">
                  <c:v>11.72</c:v>
                </c:pt>
              </c:numCache>
            </c:numRef>
          </c:val>
          <c:extLst>
            <c:ext xmlns:c16="http://schemas.microsoft.com/office/drawing/2014/chart" uri="{C3380CC4-5D6E-409C-BE32-E72D297353CC}">
              <c16:uniqueId val="{00000000-78A8-4C9A-BF26-F46CC9FAE2F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78A8-4C9A-BF26-F46CC9FAE2F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80.650000000000006</c:v>
                </c:pt>
                <c:pt idx="1">
                  <c:v>82.07</c:v>
                </c:pt>
                <c:pt idx="2">
                  <c:v>80.37</c:v>
                </c:pt>
                <c:pt idx="3">
                  <c:v>100</c:v>
                </c:pt>
                <c:pt idx="4">
                  <c:v>83.4</c:v>
                </c:pt>
              </c:numCache>
            </c:numRef>
          </c:val>
          <c:extLst>
            <c:ext xmlns:c16="http://schemas.microsoft.com/office/drawing/2014/chart" uri="{C3380CC4-5D6E-409C-BE32-E72D297353CC}">
              <c16:uniqueId val="{00000000-CCBF-4CD3-BDE1-9D91906078B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CCBF-4CD3-BDE1-9D91906078B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113.14</c:v>
                </c:pt>
                <c:pt idx="1">
                  <c:v>113.42</c:v>
                </c:pt>
                <c:pt idx="2">
                  <c:v>108.92</c:v>
                </c:pt>
                <c:pt idx="3">
                  <c:v>96.21</c:v>
                </c:pt>
                <c:pt idx="4">
                  <c:v>97.92</c:v>
                </c:pt>
              </c:numCache>
            </c:numRef>
          </c:val>
          <c:extLst>
            <c:ext xmlns:c16="http://schemas.microsoft.com/office/drawing/2014/chart" uri="{C3380CC4-5D6E-409C-BE32-E72D297353CC}">
              <c16:uniqueId val="{00000000-3061-44B4-BF5D-3BCF2B8C720E}"/>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3061-44B4-BF5D-3BCF2B8C720E}"/>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C6-43EB-8534-282262B2E03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6-43EB-8534-282262B2E03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D1-4D88-AFFE-CEAE6306732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D1-4D88-AFFE-CEAE6306732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2F-4BBA-A938-6E5F58159DD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2F-4BBA-A938-6E5F58159DD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A7-4D8E-8A80-6D23A47A5D7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A7-4D8E-8A80-6D23A47A5D7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97.39</c:v>
                </c:pt>
                <c:pt idx="1">
                  <c:v>89.97</c:v>
                </c:pt>
                <c:pt idx="2">
                  <c:v>78.11</c:v>
                </c:pt>
                <c:pt idx="3">
                  <c:v>266.83</c:v>
                </c:pt>
                <c:pt idx="4">
                  <c:v>119.15</c:v>
                </c:pt>
              </c:numCache>
            </c:numRef>
          </c:val>
          <c:extLst>
            <c:ext xmlns:c16="http://schemas.microsoft.com/office/drawing/2014/chart" uri="{C3380CC4-5D6E-409C-BE32-E72D297353CC}">
              <c16:uniqueId val="{00000000-E76C-45D2-A03E-CB788B8B957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E76C-45D2-A03E-CB788B8B957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100.34</c:v>
                </c:pt>
                <c:pt idx="1">
                  <c:v>96.62</c:v>
                </c:pt>
                <c:pt idx="2">
                  <c:v>108.08</c:v>
                </c:pt>
                <c:pt idx="3">
                  <c:v>6.52</c:v>
                </c:pt>
                <c:pt idx="4">
                  <c:v>10.26</c:v>
                </c:pt>
              </c:numCache>
            </c:numRef>
          </c:val>
          <c:extLst>
            <c:ext xmlns:c16="http://schemas.microsoft.com/office/drawing/2014/chart" uri="{C3380CC4-5D6E-409C-BE32-E72D297353CC}">
              <c16:uniqueId val="{00000000-5D68-4062-B326-0AA02A75031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5D68-4062-B326-0AA02A75031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156.21</c:v>
                </c:pt>
                <c:pt idx="1">
                  <c:v>162.35</c:v>
                </c:pt>
                <c:pt idx="2">
                  <c:v>150.01</c:v>
                </c:pt>
                <c:pt idx="3">
                  <c:v>1334.39</c:v>
                </c:pt>
                <c:pt idx="4">
                  <c:v>1206.6300000000001</c:v>
                </c:pt>
              </c:numCache>
            </c:numRef>
          </c:val>
          <c:extLst>
            <c:ext xmlns:c16="http://schemas.microsoft.com/office/drawing/2014/chart" uri="{C3380CC4-5D6E-409C-BE32-E72D297353CC}">
              <c16:uniqueId val="{00000000-BD66-49C2-A962-2048DA2E7E5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BD66-49C2-A962-2048DA2E7E5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玖珠町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15304</v>
      </c>
      <c r="AM8" s="66"/>
      <c r="AN8" s="66"/>
      <c r="AO8" s="66"/>
      <c r="AP8" s="66"/>
      <c r="AQ8" s="66"/>
      <c r="AR8" s="66"/>
      <c r="AS8" s="66"/>
      <c r="AT8" s="65">
        <f>データ!$S$6</f>
        <v>286.51</v>
      </c>
      <c r="AU8" s="65"/>
      <c r="AV8" s="65"/>
      <c r="AW8" s="65"/>
      <c r="AX8" s="65"/>
      <c r="AY8" s="65"/>
      <c r="AZ8" s="65"/>
      <c r="BA8" s="65"/>
      <c r="BB8" s="65">
        <f>データ!$T$6</f>
        <v>53.42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3.02</v>
      </c>
      <c r="Q10" s="65"/>
      <c r="R10" s="65"/>
      <c r="S10" s="65"/>
      <c r="T10" s="65"/>
      <c r="U10" s="65"/>
      <c r="V10" s="65"/>
      <c r="W10" s="66">
        <f>データ!$Q$6</f>
        <v>3996</v>
      </c>
      <c r="X10" s="66"/>
      <c r="Y10" s="66"/>
      <c r="Z10" s="66"/>
      <c r="AA10" s="66"/>
      <c r="AB10" s="66"/>
      <c r="AC10" s="66"/>
      <c r="AD10" s="2"/>
      <c r="AE10" s="2"/>
      <c r="AF10" s="2"/>
      <c r="AG10" s="2"/>
      <c r="AH10" s="2"/>
      <c r="AI10" s="2"/>
      <c r="AJ10" s="2"/>
      <c r="AK10" s="2"/>
      <c r="AL10" s="66">
        <f>データ!$U$6</f>
        <v>458</v>
      </c>
      <c r="AM10" s="66"/>
      <c r="AN10" s="66"/>
      <c r="AO10" s="66"/>
      <c r="AP10" s="66"/>
      <c r="AQ10" s="66"/>
      <c r="AR10" s="66"/>
      <c r="AS10" s="66"/>
      <c r="AT10" s="65">
        <f>データ!$V$6</f>
        <v>1</v>
      </c>
      <c r="AU10" s="65"/>
      <c r="AV10" s="65"/>
      <c r="AW10" s="65"/>
      <c r="AX10" s="65"/>
      <c r="AY10" s="65"/>
      <c r="AZ10" s="65"/>
      <c r="BA10" s="65"/>
      <c r="BB10" s="65">
        <f>データ!$W$6</f>
        <v>458</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9yeUSzk8ydjlf8d4THY5n7gzEfOvfbFpqIL1Zx05Poj+zRApcplDDpX1lI1k1ZLdBaM1WllEE+7OHWr3UE/OPg==" saltValue="HEz+3xNVrF0FlMpkv+Hr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444626</v>
      </c>
      <c r="D6" s="34">
        <f t="shared" si="3"/>
        <v>47</v>
      </c>
      <c r="E6" s="34">
        <f t="shared" si="3"/>
        <v>1</v>
      </c>
      <c r="F6" s="34">
        <f t="shared" si="3"/>
        <v>0</v>
      </c>
      <c r="G6" s="34">
        <f t="shared" si="3"/>
        <v>0</v>
      </c>
      <c r="H6" s="34" t="str">
        <f t="shared" si="3"/>
        <v>大分県　玖珠町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3.02</v>
      </c>
      <c r="Q6" s="35">
        <f t="shared" si="3"/>
        <v>3996</v>
      </c>
      <c r="R6" s="35">
        <f t="shared" si="3"/>
        <v>15304</v>
      </c>
      <c r="S6" s="35">
        <f t="shared" si="3"/>
        <v>286.51</v>
      </c>
      <c r="T6" s="35">
        <f t="shared" si="3"/>
        <v>53.42</v>
      </c>
      <c r="U6" s="35">
        <f t="shared" si="3"/>
        <v>458</v>
      </c>
      <c r="V6" s="35">
        <f t="shared" si="3"/>
        <v>1</v>
      </c>
      <c r="W6" s="35">
        <f t="shared" si="3"/>
        <v>458</v>
      </c>
      <c r="X6" s="36">
        <f>IF(X7="",NA(),X7)</f>
        <v>113.14</v>
      </c>
      <c r="Y6" s="36">
        <f t="shared" ref="Y6:AG6" si="4">IF(Y7="",NA(),Y7)</f>
        <v>113.42</v>
      </c>
      <c r="Z6" s="36">
        <f t="shared" si="4"/>
        <v>108.92</v>
      </c>
      <c r="AA6" s="36">
        <f t="shared" si="4"/>
        <v>96.21</v>
      </c>
      <c r="AB6" s="36">
        <f t="shared" si="4"/>
        <v>97.92</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97.39</v>
      </c>
      <c r="BF6" s="36">
        <f t="shared" ref="BF6:BN6" si="7">IF(BF7="",NA(),BF7)</f>
        <v>89.97</v>
      </c>
      <c r="BG6" s="36">
        <f t="shared" si="7"/>
        <v>78.11</v>
      </c>
      <c r="BH6" s="36">
        <f t="shared" si="7"/>
        <v>266.83</v>
      </c>
      <c r="BI6" s="36">
        <f t="shared" si="7"/>
        <v>119.15</v>
      </c>
      <c r="BJ6" s="36">
        <f t="shared" si="7"/>
        <v>1486.62</v>
      </c>
      <c r="BK6" s="36">
        <f t="shared" si="7"/>
        <v>1510.14</v>
      </c>
      <c r="BL6" s="36">
        <f t="shared" si="7"/>
        <v>1595.62</v>
      </c>
      <c r="BM6" s="36">
        <f t="shared" si="7"/>
        <v>1302.33</v>
      </c>
      <c r="BN6" s="36">
        <f t="shared" si="7"/>
        <v>1274.21</v>
      </c>
      <c r="BO6" s="35" t="str">
        <f>IF(BO7="","",IF(BO7="-","【-】","【"&amp;SUBSTITUTE(TEXT(BO7,"#,##0.00"),"-","△")&amp;"】"))</f>
        <v>【1,074.14】</v>
      </c>
      <c r="BP6" s="36">
        <f>IF(BP7="",NA(),BP7)</f>
        <v>100.34</v>
      </c>
      <c r="BQ6" s="36">
        <f t="shared" ref="BQ6:BY6" si="8">IF(BQ7="",NA(),BQ7)</f>
        <v>96.62</v>
      </c>
      <c r="BR6" s="36">
        <f t="shared" si="8"/>
        <v>108.08</v>
      </c>
      <c r="BS6" s="36">
        <f t="shared" si="8"/>
        <v>6.52</v>
      </c>
      <c r="BT6" s="36">
        <f t="shared" si="8"/>
        <v>10.26</v>
      </c>
      <c r="BU6" s="36">
        <f t="shared" si="8"/>
        <v>24.39</v>
      </c>
      <c r="BV6" s="36">
        <f t="shared" si="8"/>
        <v>22.67</v>
      </c>
      <c r="BW6" s="36">
        <f t="shared" si="8"/>
        <v>37.92</v>
      </c>
      <c r="BX6" s="36">
        <f t="shared" si="8"/>
        <v>40.89</v>
      </c>
      <c r="BY6" s="36">
        <f t="shared" si="8"/>
        <v>41.25</v>
      </c>
      <c r="BZ6" s="35" t="str">
        <f>IF(BZ7="","",IF(BZ7="-","【-】","【"&amp;SUBSTITUTE(TEXT(BZ7,"#,##0.00"),"-","△")&amp;"】"))</f>
        <v>【54.36】</v>
      </c>
      <c r="CA6" s="36">
        <f>IF(CA7="",NA(),CA7)</f>
        <v>156.21</v>
      </c>
      <c r="CB6" s="36">
        <f t="shared" ref="CB6:CJ6" si="9">IF(CB7="",NA(),CB7)</f>
        <v>162.35</v>
      </c>
      <c r="CC6" s="36">
        <f t="shared" si="9"/>
        <v>150.01</v>
      </c>
      <c r="CD6" s="36">
        <f t="shared" si="9"/>
        <v>1334.39</v>
      </c>
      <c r="CE6" s="36">
        <f t="shared" si="9"/>
        <v>1206.6300000000001</v>
      </c>
      <c r="CF6" s="36">
        <f t="shared" si="9"/>
        <v>734.18</v>
      </c>
      <c r="CG6" s="36">
        <f t="shared" si="9"/>
        <v>789.62</v>
      </c>
      <c r="CH6" s="36">
        <f t="shared" si="9"/>
        <v>423.18</v>
      </c>
      <c r="CI6" s="36">
        <f t="shared" si="9"/>
        <v>383.2</v>
      </c>
      <c r="CJ6" s="36">
        <f t="shared" si="9"/>
        <v>383.25</v>
      </c>
      <c r="CK6" s="35" t="str">
        <f>IF(CK7="","",IF(CK7="-","【-】","【"&amp;SUBSTITUTE(TEXT(CK7,"#,##0.00"),"-","△")&amp;"】"))</f>
        <v>【296.40】</v>
      </c>
      <c r="CL6" s="36">
        <f>IF(CL7="",NA(),CL7)</f>
        <v>56.83</v>
      </c>
      <c r="CM6" s="36">
        <f t="shared" ref="CM6:CU6" si="10">IF(CM7="",NA(),CM7)</f>
        <v>54.34</v>
      </c>
      <c r="CN6" s="36">
        <f t="shared" si="10"/>
        <v>54.96</v>
      </c>
      <c r="CO6" s="36">
        <f t="shared" si="10"/>
        <v>10.67</v>
      </c>
      <c r="CP6" s="36">
        <f t="shared" si="10"/>
        <v>11.72</v>
      </c>
      <c r="CQ6" s="36">
        <f t="shared" si="10"/>
        <v>48.36</v>
      </c>
      <c r="CR6" s="36">
        <f t="shared" si="10"/>
        <v>48.7</v>
      </c>
      <c r="CS6" s="36">
        <f t="shared" si="10"/>
        <v>46.9</v>
      </c>
      <c r="CT6" s="36">
        <f t="shared" si="10"/>
        <v>47.95</v>
      </c>
      <c r="CU6" s="36">
        <f t="shared" si="10"/>
        <v>48.26</v>
      </c>
      <c r="CV6" s="35" t="str">
        <f>IF(CV7="","",IF(CV7="-","【-】","【"&amp;SUBSTITUTE(TEXT(CV7,"#,##0.00"),"-","△")&amp;"】"))</f>
        <v>【55.95】</v>
      </c>
      <c r="CW6" s="36">
        <f>IF(CW7="",NA(),CW7)</f>
        <v>80.650000000000006</v>
      </c>
      <c r="CX6" s="36">
        <f t="shared" ref="CX6:DF6" si="11">IF(CX7="",NA(),CX7)</f>
        <v>82.07</v>
      </c>
      <c r="CY6" s="36">
        <f t="shared" si="11"/>
        <v>80.37</v>
      </c>
      <c r="CZ6" s="36">
        <f t="shared" si="11"/>
        <v>100</v>
      </c>
      <c r="DA6" s="36">
        <f t="shared" si="11"/>
        <v>83.4</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444626</v>
      </c>
      <c r="D7" s="38">
        <v>47</v>
      </c>
      <c r="E7" s="38">
        <v>1</v>
      </c>
      <c r="F7" s="38">
        <v>0</v>
      </c>
      <c r="G7" s="38">
        <v>0</v>
      </c>
      <c r="H7" s="38" t="s">
        <v>96</v>
      </c>
      <c r="I7" s="38" t="s">
        <v>97</v>
      </c>
      <c r="J7" s="38" t="s">
        <v>98</v>
      </c>
      <c r="K7" s="38" t="s">
        <v>99</v>
      </c>
      <c r="L7" s="38" t="s">
        <v>100</v>
      </c>
      <c r="M7" s="38" t="s">
        <v>101</v>
      </c>
      <c r="N7" s="39" t="s">
        <v>102</v>
      </c>
      <c r="O7" s="39" t="s">
        <v>103</v>
      </c>
      <c r="P7" s="39">
        <v>3.02</v>
      </c>
      <c r="Q7" s="39">
        <v>3996</v>
      </c>
      <c r="R7" s="39">
        <v>15304</v>
      </c>
      <c r="S7" s="39">
        <v>286.51</v>
      </c>
      <c r="T7" s="39">
        <v>53.42</v>
      </c>
      <c r="U7" s="39">
        <v>458</v>
      </c>
      <c r="V7" s="39">
        <v>1</v>
      </c>
      <c r="W7" s="39">
        <v>458</v>
      </c>
      <c r="X7" s="39">
        <v>113.14</v>
      </c>
      <c r="Y7" s="39">
        <v>113.42</v>
      </c>
      <c r="Z7" s="39">
        <v>108.92</v>
      </c>
      <c r="AA7" s="39">
        <v>96.21</v>
      </c>
      <c r="AB7" s="39">
        <v>97.92</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97.39</v>
      </c>
      <c r="BF7" s="39">
        <v>89.97</v>
      </c>
      <c r="BG7" s="39">
        <v>78.11</v>
      </c>
      <c r="BH7" s="39">
        <v>266.83</v>
      </c>
      <c r="BI7" s="39">
        <v>119.15</v>
      </c>
      <c r="BJ7" s="39">
        <v>1486.62</v>
      </c>
      <c r="BK7" s="39">
        <v>1510.14</v>
      </c>
      <c r="BL7" s="39">
        <v>1595.62</v>
      </c>
      <c r="BM7" s="39">
        <v>1302.33</v>
      </c>
      <c r="BN7" s="39">
        <v>1274.21</v>
      </c>
      <c r="BO7" s="39">
        <v>1074.1400000000001</v>
      </c>
      <c r="BP7" s="39">
        <v>100.34</v>
      </c>
      <c r="BQ7" s="39">
        <v>96.62</v>
      </c>
      <c r="BR7" s="39">
        <v>108.08</v>
      </c>
      <c r="BS7" s="39">
        <v>6.52</v>
      </c>
      <c r="BT7" s="39">
        <v>10.26</v>
      </c>
      <c r="BU7" s="39">
        <v>24.39</v>
      </c>
      <c r="BV7" s="39">
        <v>22.67</v>
      </c>
      <c r="BW7" s="39">
        <v>37.92</v>
      </c>
      <c r="BX7" s="39">
        <v>40.89</v>
      </c>
      <c r="BY7" s="39">
        <v>41.25</v>
      </c>
      <c r="BZ7" s="39">
        <v>54.36</v>
      </c>
      <c r="CA7" s="39">
        <v>156.21</v>
      </c>
      <c r="CB7" s="39">
        <v>162.35</v>
      </c>
      <c r="CC7" s="39">
        <v>150.01</v>
      </c>
      <c r="CD7" s="39">
        <v>1334.39</v>
      </c>
      <c r="CE7" s="39">
        <v>1206.6300000000001</v>
      </c>
      <c r="CF7" s="39">
        <v>734.18</v>
      </c>
      <c r="CG7" s="39">
        <v>789.62</v>
      </c>
      <c r="CH7" s="39">
        <v>423.18</v>
      </c>
      <c r="CI7" s="39">
        <v>383.2</v>
      </c>
      <c r="CJ7" s="39">
        <v>383.25</v>
      </c>
      <c r="CK7" s="39">
        <v>296.39999999999998</v>
      </c>
      <c r="CL7" s="39">
        <v>56.83</v>
      </c>
      <c r="CM7" s="39">
        <v>54.34</v>
      </c>
      <c r="CN7" s="39">
        <v>54.96</v>
      </c>
      <c r="CO7" s="39">
        <v>10.67</v>
      </c>
      <c r="CP7" s="39">
        <v>11.72</v>
      </c>
      <c r="CQ7" s="39">
        <v>48.36</v>
      </c>
      <c r="CR7" s="39">
        <v>48.7</v>
      </c>
      <c r="CS7" s="39">
        <v>46.9</v>
      </c>
      <c r="CT7" s="39">
        <v>47.95</v>
      </c>
      <c r="CU7" s="39">
        <v>48.26</v>
      </c>
      <c r="CV7" s="39">
        <v>55.95</v>
      </c>
      <c r="CW7" s="39">
        <v>80.650000000000006</v>
      </c>
      <c r="CX7" s="39">
        <v>82.07</v>
      </c>
      <c r="CY7" s="39">
        <v>80.37</v>
      </c>
      <c r="CZ7" s="39">
        <v>100</v>
      </c>
      <c r="DA7" s="39">
        <v>83.4</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中霜 益次郎</cp:lastModifiedBy>
  <cp:lastPrinted>2020-01-15T23:42:05Z</cp:lastPrinted>
  <dcterms:created xsi:type="dcterms:W3CDTF">2019-12-05T04:40:18Z</dcterms:created>
  <dcterms:modified xsi:type="dcterms:W3CDTF">2020-01-16T06:40:13Z</dcterms:modified>
  <cp:category/>
</cp:coreProperties>
</file>