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ush9kzDiYmRyqYCXsSlGxcmSWrWc06m4CjbyMA+HHu3FKMk0hYieETz7k/wOP7AvRjUd/B5m5I6H8vdLa9+oBA==" workbookSaltValue="qI7/SsR5mpGO/3/L1DGayw=="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<sst xmlns="http://schemas.openxmlformats.org/spreadsheetml/2006/main" count="228" uniqueCount="114">
  <si>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</si>
  <si>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</si>
  <si>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</si>
  <si>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</si>
  <si>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</si>
  <si>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</si>
  <si>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</si>
  <si>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</si>
  <si>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</si>
  <si>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</si>
  <si>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</si>
  <si>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</si>
  <si>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</si>
  <si>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</si>
  <si>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</si>
  <si>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</si>
  <si>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</si>
  <si>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</si>
  <si>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</si>
  <si>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</si>
  <si>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</si>
  <si>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</si>
  <si>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</si>
  <si>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</si>
  <si>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</si>
  <si>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</si>
  <si>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</si>
  <si>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</si>
  <si>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</si>
  <si>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</si>
  <si>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</si>
  <si>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</si>
  <si>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</si>
  <si>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</si>
  <si>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</si>
  <si>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</si>
  <si>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</si>
  <si>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</si>
  <si>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</si>
  <si>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</si>
  <si>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</si>
  <si>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</si>
  <si>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</si>
  <si>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</si>
  <si>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</si>
  <si>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</si>
  <si>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</si>
  <si>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</si>
  <si>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</si>
  <si>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</si>
  <si>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</si>
  <si>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</si>
  <si>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</si>
  <si>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</si>
  <si>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</si>
  <si>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</si>
  <si>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</si>
  <si>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</si>
  <si>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</si>
  <si>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</si>
  <si>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</si>
  <si>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</si>
  <si>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</si>
  <si>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</si>
  <si>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</si>
  <si>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</si>
  <si>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</si>
  <si>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</si>
  <si>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</si>
  <si>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</si>
  <si>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</si>
  <si>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</si>
  <si>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</si>
  <si>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</si>
  <si>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</si>
  <si>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</si>
  <si>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</si>
  <si>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</si>
  <si>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</si>
  <si>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</si>
  <si>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</si>
  <si>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</si>
  <si>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</si>
  <si>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</si>
  <si>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</si>
  <si>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</si>
  <si>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</si>
  <si>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</si>
  <si>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</si>
  <si>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</si>
  <si>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</si>
  <si>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</si>
  <si>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</si>
  <si>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</si>
  <si>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</si>
  <si>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</si>
  <si>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</si>
  <si>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</si>
  <si>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</si>
  <si>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</si>
  <si>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</si>
  <si>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</si>
  <si>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</si>
  <si>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</si>
  <si>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</si>
  <si>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</si>
  <si>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</si>
  <si>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</si>
  <si>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</si>
  <si>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</si>
  <si>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</si>
  <si>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①『収益的収支比率』・・・経常費用が経常収益でどの程度賄われているかを示す指標。100%を下回り、減少傾向にあることから、使用料収入の向上及び計画的な修繕・整備に注意する必要があります。
④『企業債残高対事業規模比率』・・・料金収入に対する企業債残高の割合であり、企業債残高の規模を表す指標。本事業については、企業債の償還に対しては、全て一般会計の繰入金から充てているため、0%となっております。
⑤『経費回収率』・・・使用料で回収すべき経費を、どの程度使用料で賄えているかを表した指標。当該年度は若干上がっていますが、100%を下回っていることから、使用料収入の向上及び計画的な修繕・整備に注意する必要があります。
⑥『汚水処理原価』・・・有収水量１㎥あたりの汚水処理に要した費用であり、汚水資本費・汚水維持管理費の両方を含めた汚水処理に係るコストを表した指標。前年度に比べ大規模修繕がなかったことから下がっております。
⑦『施設利用率』・・・配水能力に対する配水量の割合で、施設の利用状況を判断する指標。平成２７年度から著しく減少していることから、隣接処理施設の統合を検討する必要があります。
⑧『水洗化率』・・・現在処理区域内人口のうち、実際に水洗便所を設置して汚水処理している人口の割合を表した指標。新たに管渠を整備する予定はありませんが、施設への接続が困難な場合、合併処理浄化槽への転換も求めていきます。</t>
    <rPh sb="244" eb="248">
      <t>トウガイネンド</t>
    </rPh>
    <rPh sb="249" eb="251">
      <t>ジャッカン</t>
    </rPh>
    <rPh sb="251" eb="252">
      <t>ア</t>
    </rPh>
    <rPh sb="382" eb="385">
      <t>ゼンネンド</t>
    </rPh>
    <rPh sb="386" eb="387">
      <t>クラ</t>
    </rPh>
    <rPh sb="388" eb="391">
      <t>ダイキボ</t>
    </rPh>
    <rPh sb="391" eb="393">
      <t>シュウゼン</t>
    </rPh>
    <rPh sb="402" eb="403">
      <t>サ</t>
    </rPh>
    <phoneticPr fontId="4"/>
  </si>
  <si>
    <t>③『管渠改善率』・・・当該年度に更新した管渠延長の割合を表す指標。改善が行われておらず、施設の長寿命化に向けた対応が必要となります。</t>
    <phoneticPr fontId="4"/>
  </si>
  <si>
    <t>　汚水処理維持管理費用が増加傾向であり、経営の効率性を低下させていることから、施設の整備や隣接処理施設の統合等、施設の長寿命化に向けた計画が必要であります。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</si>
</sst>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7E-4397-A3F8-C5524EF656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D7E-4397-A3F8-C5524EF656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64.02</c:v>
                </c:pt>
                <c:pt idx="1">
                  <c:v>24.42</c:v>
                </c:pt>
                <c:pt idx="2">
                  <c:v>27.08</c:v>
                </c:pt>
                <c:pt idx="3">
                  <c:v>18.600000000000001</c:v>
                </c:pt>
                <c:pt idx="4">
                  <c:v>19.27</c:v>
                </c:pt>
              </c:numCache>
            </c:numRef>
          </c:val>
          <c:extLst>
            <c:ext xmlns:c16="http://schemas.microsoft.com/office/drawing/2014/chart" uri="{C3380CC4-5D6E-409C-BE32-E72D297353CC}">
              <c16:uniqueId val="{00000000-7FAF-46D4-9B52-203861A986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FAF-46D4-9B52-203861A986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83.93</c:v>
                </c:pt>
                <c:pt idx="1">
                  <c:v>85.23</c:v>
                </c:pt>
                <c:pt idx="2">
                  <c:v>85.34</c:v>
                </c:pt>
                <c:pt idx="3">
                  <c:v>83.45</c:v>
                </c:pt>
                <c:pt idx="4">
                  <c:v>84.04</c:v>
                </c:pt>
              </c:numCache>
            </c:numRef>
          </c:val>
          <c:extLst>
            <c:ext xmlns:c16="http://schemas.microsoft.com/office/drawing/2014/chart" uri="{C3380CC4-5D6E-409C-BE32-E72D297353CC}">
              <c16:uniqueId val="{00000000-21CE-4EA4-A4D2-A97AE759F9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1CE-4EA4-A4D2-A97AE759F9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78.540000000000006</c:v>
                </c:pt>
                <c:pt idx="1">
                  <c:v>78.08</c:v>
                </c:pt>
                <c:pt idx="2">
                  <c:v>77.3</c:v>
                </c:pt>
                <c:pt idx="3">
                  <c:v>76.319999999999993</c:v>
                </c:pt>
                <c:pt idx="4">
                  <c:v>73.819999999999993</c:v>
                </c:pt>
              </c:numCache>
            </c:numRef>
          </c:val>
          <c:extLst>
            <c:ext xmlns:c16="http://schemas.microsoft.com/office/drawing/2014/chart" uri="{C3380CC4-5D6E-409C-BE32-E72D297353CC}">
              <c16:uniqueId val="{00000000-7600-4FAF-86C2-ECBCC0054C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00-4FAF-86C2-ECBCC0054C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9-4BCB-BED0-D78276256C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9-4BCB-BED0-D78276256C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4F-4CAC-B568-7FD1099BC0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4F-4CAC-B568-7FD1099BC0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41-4EE5-9170-C7ACDCEAF8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41-4EE5-9170-C7ACDCEAF8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0B-46B2-B9E8-ED6650DC54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0B-46B2-B9E8-ED6650DC54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69-499E-B11A-D92CB328CB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D69-499E-B11A-D92CB328CB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47.31</c:v>
                </c:pt>
                <c:pt idx="1">
                  <c:v>48.9</c:v>
                </c:pt>
                <c:pt idx="2">
                  <c:v>49.23</c:v>
                </c:pt>
                <c:pt idx="3">
                  <c:v>48.19</c:v>
                </c:pt>
                <c:pt idx="4">
                  <c:v>52.93</c:v>
                </c:pt>
              </c:numCache>
            </c:numRef>
          </c:val>
          <c:extLst>
            <c:ext xmlns:c16="http://schemas.microsoft.com/office/drawing/2014/chart" uri="{C3380CC4-5D6E-409C-BE32-E72D297353CC}">
              <c16:uniqueId val="{00000000-812C-4038-B97E-2F104DE4E2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12C-4038-B97E-2F104DE4E2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293.92</c:v>
                </c:pt>
                <c:pt idx="1">
                  <c:v>247.99</c:v>
                </c:pt>
                <c:pt idx="2">
                  <c:v>306.49</c:v>
                </c:pt>
                <c:pt idx="3">
                  <c:v>331.01</c:v>
                </c:pt>
                <c:pt idx="4">
                  <c:v>289.70999999999998</c:v>
                </c:pt>
              </c:numCache>
            </c:numRef>
          </c:val>
          <c:extLst>
            <c:ext xmlns:c16="http://schemas.microsoft.com/office/drawing/2014/chart" uri="{C3380CC4-5D6E-409C-BE32-E72D297353CC}">
              <c16:uniqueId val="{00000000-659B-4B28-A875-ED8C3FD790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59B-4B28-A875-ED8C3FD790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H12" sqref="B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由布市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34653</v>
      </c>
      <c r="AM8" s="50"/>
      <c r="AN8" s="50"/>
      <c r="AO8" s="50"/>
      <c r="AP8" s="50"/>
      <c r="AQ8" s="50"/>
      <c r="AR8" s="50"/>
      <c r="AS8" s="50"/>
      <c r="AT8" s="45">
        <f>データ!T6</f>
        <v>319.32</v>
      </c>
      <c r="AU8" s="45"/>
      <c r="AV8" s="45"/>
      <c r="AW8" s="45"/>
      <c r="AX8" s="45"/>
      <c r="AY8" s="45"/>
      <c r="AZ8" s="45"/>
      <c r="BA8" s="45"/>
      <c r="BB8" s="45">
        <f>データ!U6</f>
        <v>108.52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4.0599999999999996</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1397</v>
      </c>
      <c r="AM10" s="50"/>
      <c r="AN10" s="50"/>
      <c r="AO10" s="50"/>
      <c r="AP10" s="50"/>
      <c r="AQ10" s="50"/>
      <c r="AR10" s="50"/>
      <c r="AS10" s="50"/>
      <c r="AT10" s="45">
        <f>データ!W6</f>
        <v>0.55000000000000004</v>
      </c>
      <c r="AU10" s="45"/>
      <c r="AV10" s="45"/>
      <c r="AW10" s="45"/>
      <c r="AX10" s="45"/>
      <c r="AY10" s="45"/>
      <c r="AZ10" s="45"/>
      <c r="BA10" s="45"/>
      <c r="BB10" s="45">
        <f>データ!X6</f>
        <v>2540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4vAw3OHnD0GhvFNQRULQyJDu0pt33UxR9GwAeTGbILjCCZAzD6uc59BFYB4CazQBNqNA5/YxW8LHxsAyNJ2Ftw==" saltValue="2HMNcr5feIN2OS0AMue8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442135</v>
      </c>
      <c r="D6" s="33">
        <f t="shared" si="3"/>
        <v>47</v>
      </c>
      <c r="E6" s="33">
        <f t="shared" si="3"/>
        <v>17</v>
      </c>
      <c r="F6" s="33">
        <f t="shared" si="3"/>
        <v>5</v>
      </c>
      <c r="G6" s="33">
        <f t="shared" si="3"/>
        <v>0</v>
      </c>
      <c r="H6" s="33" t="str">
        <f t="shared" si="3"/>
        <v>大分県　由布市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4.0599999999999996</v>
      </c>
      <c r="Q6" s="34">
        <f t="shared" si="3"/>
        <v>100</v>
      </c>
      <c r="R6" s="34">
        <f t="shared" si="3"/>
        <v>3780</v>
      </c>
      <c r="S6" s="34">
        <f t="shared" si="3"/>
        <v>34653</v>
      </c>
      <c r="T6" s="34">
        <f t="shared" si="3"/>
        <v>319.32</v>
      </c>
      <c r="U6" s="34">
        <f t="shared" si="3"/>
        <v>108.52</v>
      </c>
      <c r="V6" s="34">
        <f t="shared" si="3"/>
        <v>1397</v>
      </c>
      <c r="W6" s="34">
        <f t="shared" si="3"/>
        <v>0.55000000000000004</v>
      </c>
      <c r="X6" s="34">
        <f t="shared" si="3"/>
        <v>2540</v>
      </c>
      <c r="Y6" s="35">
        <f>IF(Y7="",NA(),Y7)</f>
        <v>78.540000000000006</v>
      </c>
      <c r="Z6" s="35">
        <f t="shared" ref="Z6:AH6" si="4">IF(Z7="",NA(),Z7)</f>
        <v>78.08</v>
      </c>
      <c r="AA6" s="35">
        <f t="shared" si="4"/>
        <v>77.3</v>
      </c>
      <c r="AB6" s="35">
        <f t="shared" si="4"/>
        <v>76.319999999999993</v>
      </c>
      <c r="AC6" s="35">
        <f t="shared" si="4"/>
        <v>73.819999999999993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47.31</v>
      </c>
      <c r="BR6" s="35">
        <f t="shared" ref="BR6:BZ6" si="8">IF(BR7="",NA(),BR7)</f>
        <v>48.9</v>
      </c>
      <c r="BS6" s="35">
        <f t="shared" si="8"/>
        <v>49.23</v>
      </c>
      <c r="BT6" s="35">
        <f t="shared" si="8"/>
        <v>48.19</v>
      </c>
      <c r="BU6" s="35">
        <f t="shared" si="8"/>
        <v>52.93</v>
      </c>
      <c r="BV6" s="35">
        <f t="shared" si="8"/>
        <v>50.82</v>
      </c>
      <c r="BW6" s="35">
        <f t="shared" si="8"/>
        <v>52.19</v>
      </c>
      <c r="BX6" s="35">
        <f t="shared" si="8"/>
        <v>55.32</v>
      </c>
      <c r="BY6" s="35">
        <f t="shared" si="8"/>
        <v>59.8</v>
      </c>
      <c r="BZ6" s="35">
        <f t="shared" si="8"/>
        <v>57.77</v>
      </c>
      <c r="CA6" s="34" t="str">
        <f>IF(CA7="","",IF(CA7="-","【-】","【"&amp;SUBSTITUTE(TEXT(CA7,"#,##0.00"),"-","△")&amp;"】"))</f>
        <v>【59.51】</v>
      </c>
      <c r="CB6" s="35">
        <f>IF(CB7="",NA(),CB7)</f>
        <v>293.92</v>
      </c>
      <c r="CC6" s="35">
        <f t="shared" ref="CC6:CK6" si="9">IF(CC7="",NA(),CC7)</f>
        <v>247.99</v>
      </c>
      <c r="CD6" s="35">
        <f t="shared" si="9"/>
        <v>306.49</v>
      </c>
      <c r="CE6" s="35">
        <f t="shared" si="9"/>
        <v>331.01</v>
      </c>
      <c r="CF6" s="35">
        <f t="shared" si="9"/>
        <v>289.70999999999998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64.02</v>
      </c>
      <c r="CN6" s="35">
        <f t="shared" ref="CN6:CV6" si="10">IF(CN7="",NA(),CN7)</f>
        <v>24.42</v>
      </c>
      <c r="CO6" s="35">
        <f t="shared" si="10"/>
        <v>27.08</v>
      </c>
      <c r="CP6" s="35">
        <f t="shared" si="10"/>
        <v>18.600000000000001</v>
      </c>
      <c r="CQ6" s="35">
        <f t="shared" si="10"/>
        <v>19.27</v>
      </c>
      <c r="CR6" s="35">
        <f t="shared" si="10"/>
        <v>53.24</v>
      </c>
      <c r="CS6" s="35">
        <f t="shared" si="10"/>
        <v>52.31</v>
      </c>
      <c r="CT6" s="35">
        <f t="shared" si="10"/>
        <v>60.65</v>
      </c>
      <c r="CU6" s="35">
        <f t="shared" si="10"/>
        <v>51.75</v>
      </c>
      <c r="CV6" s="35">
        <f t="shared" si="10"/>
        <v>50.68</v>
      </c>
      <c r="CW6" s="34" t="str">
        <f>IF(CW7="","",IF(CW7="-","【-】","【"&amp;SUBSTITUTE(TEXT(CW7,"#,##0.00"),"-","△")&amp;"】"))</f>
        <v>【52.23】</v>
      </c>
      <c r="CX6" s="35">
        <f>IF(CX7="",NA(),CX7)</f>
        <v>83.93</v>
      </c>
      <c r="CY6" s="35">
        <f t="shared" ref="CY6:DG6" si="11">IF(CY7="",NA(),CY7)</f>
        <v>85.23</v>
      </c>
      <c r="CZ6" s="35">
        <f t="shared" si="11"/>
        <v>85.34</v>
      </c>
      <c r="DA6" s="35">
        <f t="shared" si="11"/>
        <v>83.45</v>
      </c>
      <c r="DB6" s="35">
        <f t="shared" si="11"/>
        <v>84.04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442135</v>
      </c>
      <c r="D7" s="37">
        <v>47</v>
      </c>
      <c r="E7" s="37">
        <v>17</v>
      </c>
      <c r="F7" s="37">
        <v>5</v>
      </c>
      <c r="G7" s="37">
        <v>0</v>
      </c>
      <c r="H7" s="37" t="s">
        <v>98</v>
      </c>
      <c r="I7" s="37" t="s">
        <v>99</v>
      </c>
      <c r="J7" s="37" t="s">
        <v>100</v>
      </c>
      <c r="K7" s="37" t="s">
        <v>101</v>
      </c>
      <c r="L7" s="37" t="s">
        <v>102</v>
      </c>
      <c r="M7" s="37" t="s">
        <v>103</v>
      </c>
      <c r="N7" s="38" t="s">
        <v>104</v>
      </c>
      <c r="O7" s="38" t="s">
        <v>105</v>
      </c>
      <c r="P7" s="38">
        <v>4.0599999999999996</v>
      </c>
      <c r="Q7" s="38">
        <v>100</v>
      </c>
      <c r="R7" s="38">
        <v>3780</v>
      </c>
      <c r="S7" s="38">
        <v>34653</v>
      </c>
      <c r="T7" s="38">
        <v>319.32</v>
      </c>
      <c r="U7" s="38">
        <v>108.52</v>
      </c>
      <c r="V7" s="38">
        <v>1397</v>
      </c>
      <c r="W7" s="38">
        <v>0.55000000000000004</v>
      </c>
      <c r="X7" s="38">
        <v>2540</v>
      </c>
      <c r="Y7" s="38">
        <v>78.540000000000006</v>
      </c>
      <c r="Z7" s="38">
        <v>78.08</v>
      </c>
      <c r="AA7" s="38">
        <v>77.3</v>
      </c>
      <c r="AB7" s="38">
        <v>76.319999999999993</v>
      </c>
      <c r="AC7" s="38">
        <v>73.819999999999993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47.31</v>
      </c>
      <c r="BR7" s="38">
        <v>48.9</v>
      </c>
      <c r="BS7" s="38">
        <v>49.23</v>
      </c>
      <c r="BT7" s="38">
        <v>48.19</v>
      </c>
      <c r="BU7" s="38">
        <v>52.93</v>
      </c>
      <c r="BV7" s="38">
        <v>50.82</v>
      </c>
      <c r="BW7" s="38">
        <v>52.19</v>
      </c>
      <c r="BX7" s="38">
        <v>55.32</v>
      </c>
      <c r="BY7" s="38">
        <v>59.8</v>
      </c>
      <c r="BZ7" s="38">
        <v>57.77</v>
      </c>
      <c r="CA7" s="38">
        <v>59.51</v>
      </c>
      <c r="CB7" s="38">
        <v>293.92</v>
      </c>
      <c r="CC7" s="38">
        <v>247.99</v>
      </c>
      <c r="CD7" s="38">
        <v>306.49</v>
      </c>
      <c r="CE7" s="38">
        <v>331.01</v>
      </c>
      <c r="CF7" s="38">
        <v>289.70999999999998</v>
      </c>
      <c r="CG7" s="38">
        <v>300.52</v>
      </c>
      <c r="CH7" s="38">
        <v>296.14</v>
      </c>
      <c r="CI7" s="38">
        <v>283.17</v>
      </c>
      <c r="CJ7" s="38">
        <v>263.76</v>
      </c>
      <c r="CK7" s="38">
        <v>274.35000000000002</v>
      </c>
      <c r="CL7" s="38">
        <v>261.45999999999998</v>
      </c>
      <c r="CM7" s="38">
        <v>64.02</v>
      </c>
      <c r="CN7" s="38">
        <v>24.42</v>
      </c>
      <c r="CO7" s="38">
        <v>27.08</v>
      </c>
      <c r="CP7" s="38">
        <v>18.600000000000001</v>
      </c>
      <c r="CQ7" s="38">
        <v>19.27</v>
      </c>
      <c r="CR7" s="38">
        <v>53.24</v>
      </c>
      <c r="CS7" s="38">
        <v>52.31</v>
      </c>
      <c r="CT7" s="38">
        <v>60.65</v>
      </c>
      <c r="CU7" s="38">
        <v>51.75</v>
      </c>
      <c r="CV7" s="38">
        <v>50.68</v>
      </c>
      <c r="CW7" s="38">
        <v>52.23</v>
      </c>
      <c r="CX7" s="38">
        <v>83.93</v>
      </c>
      <c r="CY7" s="38">
        <v>85.23</v>
      </c>
      <c r="CZ7" s="38">
        <v>85.34</v>
      </c>
      <c r="DA7" s="38">
        <v>83.45</v>
      </c>
      <c r="DB7" s="38">
        <v>84.04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2020-02-12T00:35:54Z</cp:lastPrinted>
  <dcterms:created xsi:type="dcterms:W3CDTF">2019-12-05T05:23:41Z</dcterms:created>
  <dcterms:modified xsi:type="dcterms:W3CDTF">2020-02-12T00:40:08Z</dcterms:modified>
  <cp:category/>
</cp:coreProperties>
</file>