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元年度\決算統計\02公営企業\12経営比較分析表\03経営比較分析表（H30年度決算）の分析等について\03市町村回答\★吉永主査\"/>
    </mc:Choice>
  </mc:AlternateContent>
  <workbookProtection workbookAlgorithmName="SHA-512" workbookHashValue="+gLpofslF11UhfSR/+J44V4u0XV4g6Bt26G5qu1ppREiwy3Dc56BFnVFNjWahHc9PpIMbGTfAhwmZyNhs0Dg/A==" workbookSaltValue="fHCUX0hJYAtgCDnu2bUcGA==" workbookSpinCount="100000" lockStructure="1"/>
  <bookViews>
    <workbookView xWindow="0" yWindow="0" windowWidth="28800" windowHeight="1150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E85" i="4"/>
  <c r="BB10" i="4"/>
  <c r="AT10" i="4"/>
  <c r="AL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<sst xmlns="http://schemas.openxmlformats.org/spreadsheetml/2006/main" count="225" uniqueCount="112">
  <si>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</si>
  <si>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</si>
  <si>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</si>
  <si>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</si>
  <si>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</si>
  <si>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</si>
  <si>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</si>
  <si>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</si>
  <si>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</si>
  <si>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</si>
  <si>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</si>
  <si>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</si>
  <si>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</si>
  <si>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</si>
  <si>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</si>
  <si>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</si>
  <si>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</si>
  <si>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</si>
  <si>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</si>
  <si>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</si>
  <si>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</si>
  <si>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</si>
  <si>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</si>
  <si>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</si>
  <si>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</si>
  <si>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</si>
  <si>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</si>
  <si>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</si>
  <si>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</si>
  <si>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</si>
  <si>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</si>
  <si>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</si>
  <si>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</si>
  <si>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</si>
  <si>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</si>
  <si>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</si>
  <si>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</si>
  <si>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</si>
  <si>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</si>
  <si>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</si>
  <si>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</si>
  <si>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</si>
  <si>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</si>
  <si>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</si>
  <si>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</si>
  <si>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</si>
  <si>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</si>
  <si>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</si>
  <si>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</si>
  <si>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</si>
  <si>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</si>
  <si>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</si>
  <si>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</si>
  <si>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</si>
  <si>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</si>
  <si>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</si>
  <si>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</si>
  <si>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</si>
  <si>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</si>
  <si>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</si>
  <si>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</si>
  <si>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</si>
  <si>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</si>
  <si>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</si>
  <si>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</si>
  <si>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</si>
  <si>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</si>
  <si>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</si>
  <si>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</si>
  <si>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</si>
  <si>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</si>
  <si>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</si>
  <si>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</si>
  <si>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</si>
  <si>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</si>
  <si>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</si>
  <si>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</si>
  <si>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</si>
  <si>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</si>
  <si>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</si>
  <si>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</si>
  <si>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</si>
  <si>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</si>
  <si>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</si>
  <si>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</si>
  <si>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</si>
  <si>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</si>
  <si>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</si>
  <si>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</si>
  <si>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</si>
  <si>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</si>
  <si>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</si>
  <si>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</si>
  <si>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</si>
  <si>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</si>
  <si>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</si>
  <si>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由布市</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</si>
  <si>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</si>
  <si>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</si>
  <si>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</si>
  <si>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</si>
  <si>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</si>
  <si>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</si>
  <si>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</si>
  <si>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</si>
  <si>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</si>
  <si>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</si>
  <si>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</si>
  <si>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</si>
  <si>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路更新率』・・・当該年度に更新した管路延長の割合を表す指標です。令和２年度の上水道事業との統合に向けた管路更新工事を行っていることもあり、全国平均及び類似団体平均値を大幅に上回っています。</t>
    <rPh sb="35" eb="37">
      <t>レイワ</t>
    </rPh>
    <phoneticPr fontId="4"/>
  </si>
  <si>
    <t>①『収益的収支比率』・・・給水収益や一般会計からの繰入金等の総収益で、総費用に地方債償還金を加えた額をどの程度賄えているかを表す指標です。全国平均及び類似団体平均値を上回っていますが、依然として100％を下回っているため、更なる経費削減等による費用抑制及び適正な水準への料金改定を早急に図る必要があります。
④『企業債残高対給水収益比率』・・・給水収益に対する企業債残高の割合であり、企業債残高の規模を表す指標です。類似団体平均値を上回っており、令和２年度の上水道事業との統合に向けた施設整備の実施の影響で、昨年度に比べ値が上昇しています。
⑤『料金回収率』・・・給水に係る費用が、どの程度給水収益で賄えているかを表した指標です。全国平均及び類似団体平均値を上回っていますが、給水原価が供給単価より高い状態にあり、更なる経費削減や有収率の向上、料金改定を含め早急に検討・対応する必要があります。
⑥『給水原価』・・・有収水量１㎥あたりについて、どれだけの費用がかかっているかを表す指標です。全国平均及び類似団体平均値を下回っていますが、依然として高い数値であるため、更なる経費削減や有収率の向上等を早急に図る必要があります。
⑦『施設利用率』・・・一日配水能力に対する一日平均配水量の割合であり、施設の利用状況や適正規模を判断する指標です。全国平均及び類似団体平均値を若干上回っており、適正に施設処理能力を生かせています。
⑧『有収率』・・・浄水場等からの配水量のうち、水道料金の徴収対象となった水量の割合であり、施設の稼働がどの程度収益につながっているかを判断する指標です。全国平均及び類似団体平均値と比べ、依然として低い数値であるため、今後も計画的な管路の更新や漏水調査等の実施により、有収率の向上に努める必要があります。</t>
    <rPh sb="216" eb="218">
      <t>ウワマワ</t>
    </rPh>
    <rPh sb="223" eb="225">
      <t>レイワ</t>
    </rPh>
    <rPh sb="250" eb="252">
      <t>エイキョウ</t>
    </rPh>
    <phoneticPr fontId="4"/>
  </si>
  <si>
    <t>経営の健全性・効率性については、有収率を除き全国平均及び類似団体平均値と比較して、相対的には良好と分析されますが、企業債残高対給水収益比率については年々上昇しているため、更新工事等とのバランスを図りつつ抑制に取り組んでいく必要があります。また、有収率については、令和２年度の上水道事業との統合に向けた管路更新工事を含め、今後も計画的な管路の更新を行うとともに、漏水調査等も併せて実施し、改善していく必要があります。</t>
    <rPh sb="131" eb="133">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</si>
</sst>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2.86</c:v>
                </c:pt>
                <c:pt idx="1">
                  <c:v>0.78</c:v>
                </c:pt>
                <c:pt idx="2">
                  <c:v>2.33</c:v>
                </c:pt>
                <c:pt idx="3">
                  <c:v>3.42</c:v>
                </c:pt>
                <c:pt idx="4">
                  <c:v>2.04</c:v>
                </c:pt>
              </c:numCache>
            </c:numRef>
          </c:val>
          <c:extLst>
            <c:ext xmlns:c16="http://schemas.microsoft.com/office/drawing/2014/chart" uri="{C3380CC4-5D6E-409C-BE32-E72D297353CC}">
              <c16:uniqueId val="{00000000-4675-4EE7-8934-1128CF1DCE35}"/>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0.98</c:v>
                </c:pt>
                <c:pt idx="1">
                  <c:v>0.76</c:v>
                </c:pt>
                <c:pt idx="2">
                  <c:v>0.8</c:v>
                </c:pt>
                <c:pt idx="3">
                  <c:v>0.96</c:v>
                </c:pt>
                <c:pt idx="4">
                  <c:v>0.65</c:v>
                </c:pt>
              </c:numCache>
            </c:numRef>
          </c:val>
          <c:smooth val="0"/>
          <c:extLst>
            <c:ext xmlns:c16="http://schemas.microsoft.com/office/drawing/2014/chart" uri="{C3380CC4-5D6E-409C-BE32-E72D297353CC}">
              <c16:uniqueId val="{00000001-4675-4EE7-8934-1128CF1DCE35}"/>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86.6</c:v>
                </c:pt>
                <c:pt idx="1">
                  <c:v>84.7</c:v>
                </c:pt>
                <c:pt idx="2">
                  <c:v>62.51</c:v>
                </c:pt>
                <c:pt idx="3">
                  <c:v>61.62</c:v>
                </c:pt>
                <c:pt idx="4">
                  <c:v>58.17</c:v>
                </c:pt>
              </c:numCache>
            </c:numRef>
          </c:val>
          <c:extLst>
            <c:ext xmlns:c16="http://schemas.microsoft.com/office/drawing/2014/chart" uri="{C3380CC4-5D6E-409C-BE32-E72D297353CC}">
              <c16:uniqueId val="{00000000-FA32-4E46-932D-2AE206BA24EF}"/>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58.96</c:v>
                </c:pt>
                <c:pt idx="1">
                  <c:v>58.1</c:v>
                </c:pt>
                <c:pt idx="2">
                  <c:v>56.19</c:v>
                </c:pt>
                <c:pt idx="3">
                  <c:v>56.65</c:v>
                </c:pt>
                <c:pt idx="4">
                  <c:v>56.41</c:v>
                </c:pt>
              </c:numCache>
            </c:numRef>
          </c:val>
          <c:smooth val="0"/>
          <c:extLst>
            <c:ext xmlns:c16="http://schemas.microsoft.com/office/drawing/2014/chart" uri="{C3380CC4-5D6E-409C-BE32-E72D297353CC}">
              <c16:uniqueId val="{00000001-FA32-4E46-932D-2AE206BA24EF}"/>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63.98</c:v>
                </c:pt>
                <c:pt idx="1">
                  <c:v>65.33</c:v>
                </c:pt>
                <c:pt idx="2">
                  <c:v>64.150000000000006</c:v>
                </c:pt>
                <c:pt idx="3">
                  <c:v>63.89</c:v>
                </c:pt>
                <c:pt idx="4">
                  <c:v>64.77</c:v>
                </c:pt>
              </c:numCache>
            </c:numRef>
          </c:val>
          <c:extLst>
            <c:ext xmlns:c16="http://schemas.microsoft.com/office/drawing/2014/chart" uri="{C3380CC4-5D6E-409C-BE32-E72D297353CC}">
              <c16:uniqueId val="{00000000-9305-4277-B00A-335CF29DC26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76.69</c:v>
                </c:pt>
                <c:pt idx="2">
                  <c:v>77.180000000000007</c:v>
                </c:pt>
                <c:pt idx="3">
                  <c:v>76.13</c:v>
                </c:pt>
                <c:pt idx="4">
                  <c:v>75.12</c:v>
                </c:pt>
              </c:numCache>
            </c:numRef>
          </c:val>
          <c:smooth val="0"/>
          <c:extLst>
            <c:ext xmlns:c16="http://schemas.microsoft.com/office/drawing/2014/chart" uri="{C3380CC4-5D6E-409C-BE32-E72D297353CC}">
              <c16:uniqueId val="{00000001-9305-4277-B00A-335CF29DC26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91.89</c:v>
                </c:pt>
                <c:pt idx="1">
                  <c:v>108.58</c:v>
                </c:pt>
                <c:pt idx="2">
                  <c:v>87.36</c:v>
                </c:pt>
                <c:pt idx="3">
                  <c:v>92.45</c:v>
                </c:pt>
                <c:pt idx="4">
                  <c:v>88</c:v>
                </c:pt>
              </c:numCache>
            </c:numRef>
          </c:val>
          <c:extLst>
            <c:ext xmlns:c16="http://schemas.microsoft.com/office/drawing/2014/chart" uri="{C3380CC4-5D6E-409C-BE32-E72D297353CC}">
              <c16:uniqueId val="{00000000-1140-4D3C-B9E7-7F7C496EA3C6}"/>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75.09</c:v>
                </c:pt>
                <c:pt idx="1">
                  <c:v>75.34</c:v>
                </c:pt>
                <c:pt idx="2">
                  <c:v>76.650000000000006</c:v>
                </c:pt>
                <c:pt idx="3">
                  <c:v>73.959999999999994</c:v>
                </c:pt>
                <c:pt idx="4">
                  <c:v>75.010000000000005</c:v>
                </c:pt>
              </c:numCache>
            </c:numRef>
          </c:val>
          <c:smooth val="0"/>
          <c:extLst>
            <c:ext xmlns:c16="http://schemas.microsoft.com/office/drawing/2014/chart" uri="{C3380CC4-5D6E-409C-BE32-E72D297353CC}">
              <c16:uniqueId val="{00000001-1140-4D3C-B9E7-7F7C496EA3C6}"/>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D3-4DDA-ADE9-8E42122322A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D3-4DDA-ADE9-8E42122322A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57-45B0-A4AB-B1EBC8CD0A52}"/>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57-45B0-A4AB-B1EBC8CD0A52}"/>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1E-42A2-8362-9665847C68E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1E-42A2-8362-9665847C68E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8D-41EB-98F9-BEAB3C8F0706}"/>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8D-41EB-98F9-BEAB3C8F0706}"/>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791.96</c:v>
                </c:pt>
                <c:pt idx="1">
                  <c:v>897.82</c:v>
                </c:pt>
                <c:pt idx="2">
                  <c:v>1003.45</c:v>
                </c:pt>
                <c:pt idx="3">
                  <c:v>1209.27</c:v>
                </c:pt>
                <c:pt idx="4">
                  <c:v>1387.95</c:v>
                </c:pt>
              </c:numCache>
            </c:numRef>
          </c:val>
          <c:extLst>
            <c:ext xmlns:c16="http://schemas.microsoft.com/office/drawing/2014/chart" uri="{C3380CC4-5D6E-409C-BE32-E72D297353CC}">
              <c16:uniqueId val="{00000000-A481-4DA4-AE91-37B997F7819E}"/>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1228.58</c:v>
                </c:pt>
                <c:pt idx="1">
                  <c:v>1280.18</c:v>
                </c:pt>
                <c:pt idx="2">
                  <c:v>1346.23</c:v>
                </c:pt>
                <c:pt idx="3">
                  <c:v>1295.06</c:v>
                </c:pt>
                <c:pt idx="4">
                  <c:v>1168.7</c:v>
                </c:pt>
              </c:numCache>
            </c:numRef>
          </c:val>
          <c:smooth val="0"/>
          <c:extLst>
            <c:ext xmlns:c16="http://schemas.microsoft.com/office/drawing/2014/chart" uri="{C3380CC4-5D6E-409C-BE32-E72D297353CC}">
              <c16:uniqueId val="{00000001-A481-4DA4-AE91-37B997F7819E}"/>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80.19</c:v>
                </c:pt>
                <c:pt idx="1">
                  <c:v>86.71</c:v>
                </c:pt>
                <c:pt idx="2">
                  <c:v>73.63</c:v>
                </c:pt>
                <c:pt idx="3">
                  <c:v>80.28</c:v>
                </c:pt>
                <c:pt idx="4">
                  <c:v>71.48</c:v>
                </c:pt>
              </c:numCache>
            </c:numRef>
          </c:val>
          <c:extLst>
            <c:ext xmlns:c16="http://schemas.microsoft.com/office/drawing/2014/chart" uri="{C3380CC4-5D6E-409C-BE32-E72D297353CC}">
              <c16:uniqueId val="{00000000-D073-4105-B450-B6BCCF49AAC0}"/>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53.81</c:v>
                </c:pt>
                <c:pt idx="1">
                  <c:v>53.62</c:v>
                </c:pt>
                <c:pt idx="2">
                  <c:v>53.41</c:v>
                </c:pt>
                <c:pt idx="3">
                  <c:v>53.29</c:v>
                </c:pt>
                <c:pt idx="4">
                  <c:v>53.59</c:v>
                </c:pt>
              </c:numCache>
            </c:numRef>
          </c:val>
          <c:smooth val="0"/>
          <c:extLst>
            <c:ext xmlns:c16="http://schemas.microsoft.com/office/drawing/2014/chart" uri="{C3380CC4-5D6E-409C-BE32-E72D297353CC}">
              <c16:uniqueId val="{00000001-D073-4105-B450-B6BCCF49AAC0}"/>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208.96</c:v>
                </c:pt>
                <c:pt idx="1">
                  <c:v>193.52</c:v>
                </c:pt>
                <c:pt idx="2">
                  <c:v>230.51</c:v>
                </c:pt>
                <c:pt idx="3">
                  <c:v>212.8</c:v>
                </c:pt>
                <c:pt idx="4">
                  <c:v>233.97</c:v>
                </c:pt>
              </c:numCache>
            </c:numRef>
          </c:val>
          <c:extLst>
            <c:ext xmlns:c16="http://schemas.microsoft.com/office/drawing/2014/chart" uri="{C3380CC4-5D6E-409C-BE32-E72D297353CC}">
              <c16:uniqueId val="{00000000-3415-4CA6-90E9-E96A83EDA36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284.64999999999998</c:v>
                </c:pt>
                <c:pt idx="1">
                  <c:v>287.7</c:v>
                </c:pt>
                <c:pt idx="2">
                  <c:v>277.39999999999998</c:v>
                </c:pt>
                <c:pt idx="3">
                  <c:v>259.02</c:v>
                </c:pt>
                <c:pt idx="4">
                  <c:v>259.79000000000002</c:v>
                </c:pt>
              </c:numCache>
            </c:numRef>
          </c:val>
          <c:smooth val="0"/>
          <c:extLst>
            <c:ext xmlns:c16="http://schemas.microsoft.com/office/drawing/2014/chart" uri="{C3380CC4-5D6E-409C-BE32-E72D297353CC}">
              <c16:uniqueId val="{00000001-3415-4CA6-90E9-E96A83EDA36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大分県　由布市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D2</v>
      </c>
      <c r="X8" s="72"/>
      <c r="Y8" s="72"/>
      <c r="Z8" s="72"/>
      <c r="AA8" s="72"/>
      <c r="AB8" s="72"/>
      <c r="AC8" s="72"/>
      <c r="AD8" s="72" t="str">
        <f>データ!$M$6</f>
        <v>非設置</v>
      </c>
      <c r="AE8" s="72"/>
      <c r="AF8" s="72"/>
      <c r="AG8" s="72"/>
      <c r="AH8" s="72"/>
      <c r="AI8" s="72"/>
      <c r="AJ8" s="72"/>
      <c r="AK8" s="2"/>
      <c r="AL8" s="66">
        <f>データ!$R$6</f>
        <v>34653</v>
      </c>
      <c r="AM8" s="66"/>
      <c r="AN8" s="66"/>
      <c r="AO8" s="66"/>
      <c r="AP8" s="66"/>
      <c r="AQ8" s="66"/>
      <c r="AR8" s="66"/>
      <c r="AS8" s="66"/>
      <c r="AT8" s="65">
        <f>データ!$S$6</f>
        <v>319.32</v>
      </c>
      <c r="AU8" s="65"/>
      <c r="AV8" s="65"/>
      <c r="AW8" s="65"/>
      <c r="AX8" s="65"/>
      <c r="AY8" s="65"/>
      <c r="AZ8" s="65"/>
      <c r="BA8" s="65"/>
      <c r="BB8" s="65">
        <f>データ!$T$6</f>
        <v>108.52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19.46</v>
      </c>
      <c r="Q10" s="65"/>
      <c r="R10" s="65"/>
      <c r="S10" s="65"/>
      <c r="T10" s="65"/>
      <c r="U10" s="65"/>
      <c r="V10" s="65"/>
      <c r="W10" s="66">
        <f>データ!$Q$6</f>
        <v>2970</v>
      </c>
      <c r="X10" s="66"/>
      <c r="Y10" s="66"/>
      <c r="Z10" s="66"/>
      <c r="AA10" s="66"/>
      <c r="AB10" s="66"/>
      <c r="AC10" s="66"/>
      <c r="AD10" s="2"/>
      <c r="AE10" s="2"/>
      <c r="AF10" s="2"/>
      <c r="AG10" s="2"/>
      <c r="AH10" s="2"/>
      <c r="AI10" s="2"/>
      <c r="AJ10" s="2"/>
      <c r="AK10" s="2"/>
      <c r="AL10" s="66">
        <f>データ!$U$6</f>
        <v>6697</v>
      </c>
      <c r="AM10" s="66"/>
      <c r="AN10" s="66"/>
      <c r="AO10" s="66"/>
      <c r="AP10" s="66"/>
      <c r="AQ10" s="66"/>
      <c r="AR10" s="66"/>
      <c r="AS10" s="66"/>
      <c r="AT10" s="65">
        <f>データ!$V$6</f>
        <v>37.299999999999997</v>
      </c>
      <c r="AU10" s="65"/>
      <c r="AV10" s="65"/>
      <c r="AW10" s="65"/>
      <c r="AX10" s="65"/>
      <c r="AY10" s="65"/>
      <c r="AZ10" s="65"/>
      <c r="BA10" s="65"/>
      <c r="BB10" s="65">
        <f>データ!$W$6</f>
        <v>179.54</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110</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109</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111</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rRodOdLVEZLSWEpCtf0RlBDkeKjVtQJrHn9metUKAdVgiGoMfW65hxNXU0XBn/Zn6QVpnmXRnRgbZ0xKtjYBSw==" saltValue="0OTnFt2XKV9MvRJUf9NdE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442135</v>
      </c>
      <c r="D6" s="34">
        <f t="shared" si="3"/>
        <v>47</v>
      </c>
      <c r="E6" s="34">
        <f t="shared" si="3"/>
        <v>1</v>
      </c>
      <c r="F6" s="34">
        <f t="shared" si="3"/>
        <v>0</v>
      </c>
      <c r="G6" s="34">
        <f t="shared" si="3"/>
        <v>0</v>
      </c>
      <c r="H6" s="34" t="str">
        <f t="shared" si="3"/>
        <v>大分県　由布市</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19.46</v>
      </c>
      <c r="Q6" s="35">
        <f t="shared" si="3"/>
        <v>2970</v>
      </c>
      <c r="R6" s="35">
        <f t="shared" si="3"/>
        <v>34653</v>
      </c>
      <c r="S6" s="35">
        <f t="shared" si="3"/>
        <v>319.32</v>
      </c>
      <c r="T6" s="35">
        <f t="shared" si="3"/>
        <v>108.52</v>
      </c>
      <c r="U6" s="35">
        <f t="shared" si="3"/>
        <v>6697</v>
      </c>
      <c r="V6" s="35">
        <f t="shared" si="3"/>
        <v>37.299999999999997</v>
      </c>
      <c r="W6" s="35">
        <f t="shared" si="3"/>
        <v>179.54</v>
      </c>
      <c r="X6" s="36">
        <f>IF(X7="",NA(),X7)</f>
        <v>91.89</v>
      </c>
      <c r="Y6" s="36">
        <f t="shared" ref="Y6:AG6" si="4">IF(Y7="",NA(),Y7)</f>
        <v>108.58</v>
      </c>
      <c r="Z6" s="36">
        <f t="shared" si="4"/>
        <v>87.36</v>
      </c>
      <c r="AA6" s="36">
        <f t="shared" si="4"/>
        <v>92.45</v>
      </c>
      <c r="AB6" s="36">
        <f t="shared" si="4"/>
        <v>88</v>
      </c>
      <c r="AC6" s="36">
        <f t="shared" si="4"/>
        <v>75.09</v>
      </c>
      <c r="AD6" s="36">
        <f t="shared" si="4"/>
        <v>75.34</v>
      </c>
      <c r="AE6" s="36">
        <f t="shared" si="4"/>
        <v>76.650000000000006</v>
      </c>
      <c r="AF6" s="36">
        <f t="shared" si="4"/>
        <v>73.959999999999994</v>
      </c>
      <c r="AG6" s="36">
        <f t="shared" si="4"/>
        <v>75.010000000000005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791.96</v>
      </c>
      <c r="BF6" s="36">
        <f t="shared" ref="BF6:BN6" si="7">IF(BF7="",NA(),BF7)</f>
        <v>897.82</v>
      </c>
      <c r="BG6" s="36">
        <f t="shared" si="7"/>
        <v>1003.45</v>
      </c>
      <c r="BH6" s="36">
        <f t="shared" si="7"/>
        <v>1209.27</v>
      </c>
      <c r="BI6" s="36">
        <f t="shared" si="7"/>
        <v>1387.95</v>
      </c>
      <c r="BJ6" s="36">
        <f t="shared" si="7"/>
        <v>1228.58</v>
      </c>
      <c r="BK6" s="36">
        <f t="shared" si="7"/>
        <v>1280.18</v>
      </c>
      <c r="BL6" s="36">
        <f t="shared" si="7"/>
        <v>1346.23</v>
      </c>
      <c r="BM6" s="36">
        <f t="shared" si="7"/>
        <v>1295.06</v>
      </c>
      <c r="BN6" s="36">
        <f t="shared" si="7"/>
        <v>1168.7</v>
      </c>
      <c r="BO6" s="35" t="str">
        <f>IF(BO7="","",IF(BO7="-","【-】","【"&amp;SUBSTITUTE(TEXT(BO7,"#,##0.00"),"-","△")&amp;"】"))</f>
        <v>【1,074.14】</v>
      </c>
      <c r="BP6" s="36">
        <f>IF(BP7="",NA(),BP7)</f>
        <v>80.19</v>
      </c>
      <c r="BQ6" s="36">
        <f t="shared" ref="BQ6:BY6" si="8">IF(BQ7="",NA(),BQ7)</f>
        <v>86.71</v>
      </c>
      <c r="BR6" s="36">
        <f t="shared" si="8"/>
        <v>73.63</v>
      </c>
      <c r="BS6" s="36">
        <f t="shared" si="8"/>
        <v>80.28</v>
      </c>
      <c r="BT6" s="36">
        <f t="shared" si="8"/>
        <v>71.48</v>
      </c>
      <c r="BU6" s="36">
        <f t="shared" si="8"/>
        <v>53.81</v>
      </c>
      <c r="BV6" s="36">
        <f t="shared" si="8"/>
        <v>53.62</v>
      </c>
      <c r="BW6" s="36">
        <f t="shared" si="8"/>
        <v>53.41</v>
      </c>
      <c r="BX6" s="36">
        <f t="shared" si="8"/>
        <v>53.29</v>
      </c>
      <c r="BY6" s="36">
        <f t="shared" si="8"/>
        <v>53.59</v>
      </c>
      <c r="BZ6" s="35" t="str">
        <f>IF(BZ7="","",IF(BZ7="-","【-】","【"&amp;SUBSTITUTE(TEXT(BZ7,"#,##0.00"),"-","△")&amp;"】"))</f>
        <v>【54.36】</v>
      </c>
      <c r="CA6" s="36">
        <f>IF(CA7="",NA(),CA7)</f>
        <v>208.96</v>
      </c>
      <c r="CB6" s="36">
        <f t="shared" ref="CB6:CJ6" si="9">IF(CB7="",NA(),CB7)</f>
        <v>193.52</v>
      </c>
      <c r="CC6" s="36">
        <f t="shared" si="9"/>
        <v>230.51</v>
      </c>
      <c r="CD6" s="36">
        <f t="shared" si="9"/>
        <v>212.8</v>
      </c>
      <c r="CE6" s="36">
        <f t="shared" si="9"/>
        <v>233.97</v>
      </c>
      <c r="CF6" s="36">
        <f t="shared" si="9"/>
        <v>284.64999999999998</v>
      </c>
      <c r="CG6" s="36">
        <f t="shared" si="9"/>
        <v>287.7</v>
      </c>
      <c r="CH6" s="36">
        <f t="shared" si="9"/>
        <v>277.39999999999998</v>
      </c>
      <c r="CI6" s="36">
        <f t="shared" si="9"/>
        <v>259.02</v>
      </c>
      <c r="CJ6" s="36">
        <f t="shared" si="9"/>
        <v>259.79000000000002</v>
      </c>
      <c r="CK6" s="35" t="str">
        <f>IF(CK7="","",IF(CK7="-","【-】","【"&amp;SUBSTITUTE(TEXT(CK7,"#,##0.00"),"-","△")&amp;"】"))</f>
        <v>【296.40】</v>
      </c>
      <c r="CL6" s="36">
        <f>IF(CL7="",NA(),CL7)</f>
        <v>86.6</v>
      </c>
      <c r="CM6" s="36">
        <f t="shared" ref="CM6:CU6" si="10">IF(CM7="",NA(),CM7)</f>
        <v>84.7</v>
      </c>
      <c r="CN6" s="36">
        <f t="shared" si="10"/>
        <v>62.51</v>
      </c>
      <c r="CO6" s="36">
        <f t="shared" si="10"/>
        <v>61.62</v>
      </c>
      <c r="CP6" s="36">
        <f t="shared" si="10"/>
        <v>58.17</v>
      </c>
      <c r="CQ6" s="36">
        <f t="shared" si="10"/>
        <v>58.96</v>
      </c>
      <c r="CR6" s="36">
        <f t="shared" si="10"/>
        <v>58.1</v>
      </c>
      <c r="CS6" s="36">
        <f t="shared" si="10"/>
        <v>56.19</v>
      </c>
      <c r="CT6" s="36">
        <f t="shared" si="10"/>
        <v>56.65</v>
      </c>
      <c r="CU6" s="36">
        <f t="shared" si="10"/>
        <v>56.41</v>
      </c>
      <c r="CV6" s="35" t="str">
        <f>IF(CV7="","",IF(CV7="-","【-】","【"&amp;SUBSTITUTE(TEXT(CV7,"#,##0.00"),"-","△")&amp;"】"))</f>
        <v>【55.95】</v>
      </c>
      <c r="CW6" s="36">
        <f>IF(CW7="",NA(),CW7)</f>
        <v>63.98</v>
      </c>
      <c r="CX6" s="36">
        <f t="shared" ref="CX6:DF6" si="11">IF(CX7="",NA(),CX7)</f>
        <v>65.33</v>
      </c>
      <c r="CY6" s="36">
        <f t="shared" si="11"/>
        <v>64.150000000000006</v>
      </c>
      <c r="CZ6" s="36">
        <f t="shared" si="11"/>
        <v>63.89</v>
      </c>
      <c r="DA6" s="36">
        <f t="shared" si="11"/>
        <v>64.77</v>
      </c>
      <c r="DB6" s="36">
        <f t="shared" si="11"/>
        <v>76.58</v>
      </c>
      <c r="DC6" s="36">
        <f t="shared" si="11"/>
        <v>76.69</v>
      </c>
      <c r="DD6" s="36">
        <f t="shared" si="11"/>
        <v>77.180000000000007</v>
      </c>
      <c r="DE6" s="36">
        <f t="shared" si="11"/>
        <v>76.13</v>
      </c>
      <c r="DF6" s="36">
        <f t="shared" si="11"/>
        <v>75.12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2.86</v>
      </c>
      <c r="EE6" s="36">
        <f t="shared" ref="EE6:EM6" si="14">IF(EE7="",NA(),EE7)</f>
        <v>0.78</v>
      </c>
      <c r="EF6" s="36">
        <f t="shared" si="14"/>
        <v>2.33</v>
      </c>
      <c r="EG6" s="36">
        <f t="shared" si="14"/>
        <v>3.42</v>
      </c>
      <c r="EH6" s="36">
        <f t="shared" si="14"/>
        <v>2.04</v>
      </c>
      <c r="EI6" s="36">
        <f t="shared" si="14"/>
        <v>0.98</v>
      </c>
      <c r="EJ6" s="36">
        <f t="shared" si="14"/>
        <v>0.76</v>
      </c>
      <c r="EK6" s="36">
        <f t="shared" si="14"/>
        <v>0.8</v>
      </c>
      <c r="EL6" s="36">
        <f t="shared" si="14"/>
        <v>0.96</v>
      </c>
      <c r="EM6" s="36">
        <f t="shared" si="14"/>
        <v>0.65</v>
      </c>
      <c r="EN6" s="35" t="str">
        <f>IF(EN7="","",IF(EN7="-","【-】","【"&amp;SUBSTITUTE(TEXT(EN7,"#,##0.00"),"-","△")&amp;"】"))</f>
        <v>【0.54】</v>
      </c>
    </row>
    <row r="7" spans="1:144" s="37" customFormat="1" x14ac:dyDescent="0.15">
      <c r="A7" s="29"/>
      <c r="B7" s="38">
        <v>2018</v>
      </c>
      <c r="C7" s="38">
        <v>442135</v>
      </c>
      <c r="D7" s="38">
        <v>47</v>
      </c>
      <c r="E7" s="38">
        <v>1</v>
      </c>
      <c r="F7" s="38">
        <v>0</v>
      </c>
      <c r="G7" s="38">
        <v>0</v>
      </c>
      <c r="H7" s="38" t="s">
        <v>96</v>
      </c>
      <c r="I7" s="38" t="s">
        <v>97</v>
      </c>
      <c r="J7" s="38" t="s">
        <v>98</v>
      </c>
      <c r="K7" s="38" t="s">
        <v>99</v>
      </c>
      <c r="L7" s="38" t="s">
        <v>100</v>
      </c>
      <c r="M7" s="38" t="s">
        <v>101</v>
      </c>
      <c r="N7" s="39" t="s">
        <v>102</v>
      </c>
      <c r="O7" s="39" t="s">
        <v>103</v>
      </c>
      <c r="P7" s="39">
        <v>19.46</v>
      </c>
      <c r="Q7" s="39">
        <v>2970</v>
      </c>
      <c r="R7" s="39">
        <v>34653</v>
      </c>
      <c r="S7" s="39">
        <v>319.32</v>
      </c>
      <c r="T7" s="39">
        <v>108.52</v>
      </c>
      <c r="U7" s="39">
        <v>6697</v>
      </c>
      <c r="V7" s="39">
        <v>37.299999999999997</v>
      </c>
      <c r="W7" s="39">
        <v>179.54</v>
      </c>
      <c r="X7" s="39">
        <v>91.89</v>
      </c>
      <c r="Y7" s="39">
        <v>108.58</v>
      </c>
      <c r="Z7" s="39">
        <v>87.36</v>
      </c>
      <c r="AA7" s="39">
        <v>92.45</v>
      </c>
      <c r="AB7" s="39">
        <v>88</v>
      </c>
      <c r="AC7" s="39">
        <v>75.09</v>
      </c>
      <c r="AD7" s="39">
        <v>75.34</v>
      </c>
      <c r="AE7" s="39">
        <v>76.650000000000006</v>
      </c>
      <c r="AF7" s="39">
        <v>73.959999999999994</v>
      </c>
      <c r="AG7" s="39">
        <v>75.010000000000005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791.96</v>
      </c>
      <c r="BF7" s="39">
        <v>897.82</v>
      </c>
      <c r="BG7" s="39">
        <v>1003.45</v>
      </c>
      <c r="BH7" s="39">
        <v>1209.27</v>
      </c>
      <c r="BI7" s="39">
        <v>1387.95</v>
      </c>
      <c r="BJ7" s="39">
        <v>1228.58</v>
      </c>
      <c r="BK7" s="39">
        <v>1280.18</v>
      </c>
      <c r="BL7" s="39">
        <v>1346.23</v>
      </c>
      <c r="BM7" s="39">
        <v>1295.06</v>
      </c>
      <c r="BN7" s="39">
        <v>1168.7</v>
      </c>
      <c r="BO7" s="39">
        <v>1074.1400000000001</v>
      </c>
      <c r="BP7" s="39">
        <v>80.19</v>
      </c>
      <c r="BQ7" s="39">
        <v>86.71</v>
      </c>
      <c r="BR7" s="39">
        <v>73.63</v>
      </c>
      <c r="BS7" s="39">
        <v>80.28</v>
      </c>
      <c r="BT7" s="39">
        <v>71.48</v>
      </c>
      <c r="BU7" s="39">
        <v>53.81</v>
      </c>
      <c r="BV7" s="39">
        <v>53.62</v>
      </c>
      <c r="BW7" s="39">
        <v>53.41</v>
      </c>
      <c r="BX7" s="39">
        <v>53.29</v>
      </c>
      <c r="BY7" s="39">
        <v>53.59</v>
      </c>
      <c r="BZ7" s="39">
        <v>54.36</v>
      </c>
      <c r="CA7" s="39">
        <v>208.96</v>
      </c>
      <c r="CB7" s="39">
        <v>193.52</v>
      </c>
      <c r="CC7" s="39">
        <v>230.51</v>
      </c>
      <c r="CD7" s="39">
        <v>212.8</v>
      </c>
      <c r="CE7" s="39">
        <v>233.97</v>
      </c>
      <c r="CF7" s="39">
        <v>284.64999999999998</v>
      </c>
      <c r="CG7" s="39">
        <v>287.7</v>
      </c>
      <c r="CH7" s="39">
        <v>277.39999999999998</v>
      </c>
      <c r="CI7" s="39">
        <v>259.02</v>
      </c>
      <c r="CJ7" s="39">
        <v>259.79000000000002</v>
      </c>
      <c r="CK7" s="39">
        <v>296.39999999999998</v>
      </c>
      <c r="CL7" s="39">
        <v>86.6</v>
      </c>
      <c r="CM7" s="39">
        <v>84.7</v>
      </c>
      <c r="CN7" s="39">
        <v>62.51</v>
      </c>
      <c r="CO7" s="39">
        <v>61.62</v>
      </c>
      <c r="CP7" s="39">
        <v>58.17</v>
      </c>
      <c r="CQ7" s="39">
        <v>58.96</v>
      </c>
      <c r="CR7" s="39">
        <v>58.1</v>
      </c>
      <c r="CS7" s="39">
        <v>56.19</v>
      </c>
      <c r="CT7" s="39">
        <v>56.65</v>
      </c>
      <c r="CU7" s="39">
        <v>56.41</v>
      </c>
      <c r="CV7" s="39">
        <v>55.95</v>
      </c>
      <c r="CW7" s="39">
        <v>63.98</v>
      </c>
      <c r="CX7" s="39">
        <v>65.33</v>
      </c>
      <c r="CY7" s="39">
        <v>64.150000000000006</v>
      </c>
      <c r="CZ7" s="39">
        <v>63.89</v>
      </c>
      <c r="DA7" s="39">
        <v>64.77</v>
      </c>
      <c r="DB7" s="39">
        <v>76.58</v>
      </c>
      <c r="DC7" s="39">
        <v>76.69</v>
      </c>
      <c r="DD7" s="39">
        <v>77.180000000000007</v>
      </c>
      <c r="DE7" s="39">
        <v>76.13</v>
      </c>
      <c r="DF7" s="39">
        <v>75.12</v>
      </c>
      <c r="DG7" s="39">
        <v>73.77</v>
      </c>
      <c r="DH7" s="39"/>
      <c r="DI7" s="39"/>
      <c r="DJ7" s="39"/>
      <c r="DK7" s="39"/>
      <c r="DL7" s="39"/>
      <c r="DM7" s="39"/>
      <c r="DN7" s="39"/>
      <c r="DO7" s="39"/>
      <c r="DP7" s="39"/>
      <c r="DQ7" s="39"/>
      <c r="DR7" s="39"/>
      <c r="DS7" s="39"/>
      <c r="DT7" s="39"/>
      <c r="DU7" s="39"/>
      <c r="DV7" s="39"/>
      <c r="DW7" s="39"/>
      <c r="DX7" s="39"/>
      <c r="DY7" s="39"/>
      <c r="DZ7" s="39"/>
      <c r="EA7" s="39"/>
      <c r="EB7" s="39"/>
      <c r="EC7" s="39"/>
      <c r="ED7" s="39">
        <v>2.86</v>
      </c>
      <c r="EE7" s="39">
        <v>0.78</v>
      </c>
      <c r="EF7" s="39">
        <v>2.33</v>
      </c>
      <c r="EG7" s="39">
        <v>3.42</v>
      </c>
      <c r="EH7" s="39">
        <v>2.04</v>
      </c>
      <c r="EI7" s="39">
        <v>0.98</v>
      </c>
      <c r="EJ7" s="39">
        <v>0.76</v>
      </c>
      <c r="EK7" s="39">
        <v>0.8</v>
      </c>
      <c r="EL7" s="39">
        <v>0.96</v>
      </c>
      <c r="EM7" s="39">
        <v>0.65</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2020-02-04T10:18:22Z</cp:lastPrinted>
  <dcterms:created xsi:type="dcterms:W3CDTF">2019-12-05T04:40:16Z</dcterms:created>
  <dcterms:modified xsi:type="dcterms:W3CDTF">2020-02-04T10:18:34Z</dcterms:modified>
  <cp:category/>
</cp:coreProperties>
</file>