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BDSXDHwuduuhotZLc58ucyY16FGHk2v+VjI9LAAb0RyJqwDJjDHq2mbzs+qNIzsTj1wSmPGM8zULMOSQ9KUA==" workbookSaltValue="tMSxnwYMmItp9ooGyy5kx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<sst xmlns="http://schemas.openxmlformats.org/spreadsheetml/2006/main" xmlns:r="http://schemas.openxmlformats.org/officeDocument/2006/relationships" count="111" uniqueCount="111">
  <si>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</si>
  <si>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</si>
  <si>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</si>
  <si>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</si>
  <si>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</si>
  <si>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</si>
  <si>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</si>
  <si>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</si>
  <si>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</si>
  <si>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</si>
  <si>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</si>
  <si>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</si>
  <si>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</si>
  <si>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</si>
  <si>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</si>
  <si>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</si>
  <si>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</si>
  <si>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</si>
  <si>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</si>
  <si>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</si>
  <si>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</si>
  <si>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</si>
  <si>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</si>
  <si>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</si>
  <si>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</si>
  <si>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</si>
  <si>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</si>
  <si>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</si>
  <si>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</si>
  <si>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</si>
  <si>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</si>
  <si>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</si>
  <si>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</si>
  <si>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</si>
  <si>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</si>
  <si>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</si>
  <si>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</si>
  <si>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</si>
  <si>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</si>
  <si>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</si>
  <si>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</si>
  <si>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</si>
  <si>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</si>
  <si>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</si>
  <si>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</si>
  <si>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</si>
  <si>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</si>
  <si>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</si>
  <si>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</si>
  <si>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</si>
  <si>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</si>
  <si>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</si>
  <si>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</si>
  <si>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</si>
  <si>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</si>
  <si>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</si>
  <si>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</si>
  <si>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</si>
  <si>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</si>
  <si>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</si>
  <si>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</si>
  <si>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</si>
  <si>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</si>
  <si>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</si>
  <si>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</si>
  <si>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</si>
  <si>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</si>
  <si>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</si>
  <si>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</si>
  <si>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</si>
  <si>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</si>
  <si>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</si>
  <si>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</si>
  <si>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</si>
  <si>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</si>
  <si>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</si>
  <si>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</si>
  <si>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</si>
  <si>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</si>
  <si>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</si>
  <si>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</si>
  <si>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</si>
  <si>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</si>
  <si>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</si>
  <si>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</si>
  <si>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</si>
  <si>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</si>
  <si>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</si>
  <si>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</si>
  <si>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</si>
  <si>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</si>
  <si>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</si>
  <si>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</si>
  <si>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</si>
  <si>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</si>
  <si>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</si>
  <si>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</si>
  <si>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</si>
  <si>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</si>
  <si>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</si>
  <si>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</si>
  <si>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</si>
  <si>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</si>
  <si>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</si>
  <si>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</si>
  <si>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</si>
  <si>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</si>
  <si>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</si>
  <si>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１６年に整備完了した比較的新しい施設ではある。水洗化率は、ほぼ類似団体平均であるものの区域内人口の減少などで効率的な経営ができていない。経営改善のためには、今後も引き続き未接続世帯への普及促進に努め、水洗化人口及び有収水量の増加を目指す必要があります。</t>
    <rPh sb="33" eb="35">
      <t>ルイジ</t>
    </rPh>
    <rPh sb="35" eb="37">
      <t>ダンタイ</t>
    </rPh>
    <rPh sb="37" eb="39">
      <t>ヘイキン</t>
    </rPh>
    <rPh sb="45" eb="48">
      <t>クイキナイ</t>
    </rPh>
    <rPh sb="48" eb="50">
      <t>ジンコウ</t>
    </rPh>
    <rPh sb="51" eb="53">
      <t>ゲンショウ</t>
    </rPh>
    <phoneticPr fontId="1"/>
  </si>
  <si>
    <t>③『管渠改善率』・・・当該年度に更新した管路延長の割合を表す指標。供用開始後１８年経過しているが、管渠の更新は行っていない。今後も計画的に管路清掃を行い、維持管理に努めます。</t>
  </si>
  <si>
    <t>①『収益的収支比率』・・・総費用に地方債償還金を加えた費用を総収益でどの程度賄われているかを示す指標。企業債償還の減少に伴い徐々に改善されていますが、繰入金に依存しており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と近い数値ではあるが、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⑥『汚水処理原価』・・・・有収水量１㎥あたりについて、汚水処理に係るコストを表した指標。全国平均・類似団体平均を上回っており、今後も更なる費用削減に努めていく必要があります。
⑦『施設利用率』・・・・処理能力に対する汚水処理量の割合で、施設の利用状況を判断する指標。全国平均・類似団体平均と近い数値であるが、今後も接続率の向上に努める必要があります。
⑧『水洗化率』・・・・・・実際に水洗便所を設置して汚水を処理している人口の割合を表した指標。ほぼ類似団体と同じとなっていますが、更なる接続率の向上対策に努める必要があります。</t>
    <rPh sb="75" eb="78">
      <t>クリイレキン</t>
    </rPh>
    <rPh sb="79" eb="81">
      <t>イゾン</t>
    </rPh>
    <rPh sb="499" eb="500">
      <t>チカ</t>
    </rPh>
    <rPh sb="501" eb="503">
      <t>スウチ</t>
    </rPh>
    <rPh sb="583" eb="584">
      <t>オナ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</si>
</sst>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7.0000000000000007e-002</c:v>
                </c:pt>
                <c:pt idx="2">
                  <c:v>9.e-002</c:v>
                </c:pt>
                <c:pt idx="3">
                  <c:v>9.e-002</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41.29</c:v>
                </c:pt>
                <c:pt idx="1">
                  <c:v>40.43</c:v>
                </c:pt>
                <c:pt idx="2">
                  <c:v>41.71</c:v>
                </c:pt>
                <c:pt idx="3">
                  <c:v>43.29</c:v>
                </c:pt>
                <c:pt idx="4">
                  <c:v>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43.58</c:v>
                </c:pt>
                <c:pt idx="1">
                  <c:v>41.35</c:v>
                </c:pt>
                <c:pt idx="2">
                  <c:v>42.9</c:v>
                </c:pt>
                <c:pt idx="3">
                  <c:v>43.36</c:v>
                </c:pt>
                <c:pt idx="4">
                  <c:v>42.56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75.510000000000005</c:v>
                </c:pt>
                <c:pt idx="1">
                  <c:v>79.98</c:v>
                </c:pt>
                <c:pt idx="2">
                  <c:v>77.849999999999994</c:v>
                </c:pt>
                <c:pt idx="3">
                  <c:v>76.67</c:v>
                </c:pt>
                <c:pt idx="4">
                  <c:v>83.27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82.35</c:v>
                </c:pt>
                <c:pt idx="1">
                  <c:v>82.9</c:v>
                </c:pt>
                <c:pt idx="2">
                  <c:v>83.5</c:v>
                </c:pt>
                <c:pt idx="3">
                  <c:v>83.06</c:v>
                </c:pt>
                <c:pt idx="4">
                  <c:v>83.32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91.26</c:v>
                </c:pt>
                <c:pt idx="1">
                  <c:v>91.32</c:v>
                </c:pt>
                <c:pt idx="2">
                  <c:v>95.67</c:v>
                </c:pt>
                <c:pt idx="3">
                  <c:v>107.62</c:v>
                </c:pt>
                <c:pt idx="4">
                  <c:v>108.74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62.04</c:v>
                </c:pt>
                <c:pt idx="1" formatCode="#,##0.00;&quot;△&quot;#,##0.00;&quot;-&quot;">
                  <c:v>60.2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1436</c:v>
                </c:pt>
                <c:pt idx="1">
                  <c:v>1434.89</c:v>
                </c:pt>
                <c:pt idx="2">
                  <c:v>1298.9100000000001</c:v>
                </c:pt>
                <c:pt idx="3">
                  <c:v>1243.71</c:v>
                </c:pt>
                <c:pt idx="4">
                  <c:v>1194.1500000000001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63.1</c:v>
                </c:pt>
                <c:pt idx="1">
                  <c:v>66.05</c:v>
                </c:pt>
                <c:pt idx="2">
                  <c:v>64.73</c:v>
                </c:pt>
                <c:pt idx="3">
                  <c:v>55.52</c:v>
                </c:pt>
                <c:pt idx="4">
                  <c:v>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66.56</c:v>
                </c:pt>
                <c:pt idx="1">
                  <c:v>66.22</c:v>
                </c:pt>
                <c:pt idx="2">
                  <c:v>69.87</c:v>
                </c:pt>
                <c:pt idx="3">
                  <c:v>74.3</c:v>
                </c:pt>
                <c:pt idx="4">
                  <c:v>72.260000000000005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307.66000000000003</c:v>
                </c:pt>
                <c:pt idx="1">
                  <c:v>292.29000000000002</c:v>
                </c:pt>
                <c:pt idx="2">
                  <c:v>295.05</c:v>
                </c:pt>
                <c:pt idx="3">
                  <c:v>352.49</c:v>
                </c:pt>
                <c:pt idx="4">
                  <c:v>304.24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244.29</c:v>
                </c:pt>
                <c:pt idx="1">
                  <c:v>246.72</c:v>
                </c:pt>
                <c:pt idx="2">
                  <c:v>234.96</c:v>
                </c:pt>
                <c:pt idx="3">
                  <c:v>221.81</c:v>
                </c:pt>
                <c:pt idx="4">
                  <c:v>230.02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C15" zoomScale="79" zoomScaleNormal="79"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大分県　豊後大野市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35995</v>
      </c>
      <c r="AM8" s="22"/>
      <c r="AN8" s="22"/>
      <c r="AO8" s="22"/>
      <c r="AP8" s="22"/>
      <c r="AQ8" s="22"/>
      <c r="AR8" s="22"/>
      <c r="AS8" s="22"/>
      <c r="AT8" s="7">
        <f>データ!T6</f>
        <v>603.14</v>
      </c>
      <c r="AU8" s="7"/>
      <c r="AV8" s="7"/>
      <c r="AW8" s="7"/>
      <c r="AX8" s="7"/>
      <c r="AY8" s="7"/>
      <c r="AZ8" s="7"/>
      <c r="BA8" s="7"/>
      <c r="BB8" s="7">
        <f>データ!U6</f>
        <v>59.68</v>
      </c>
      <c r="BC8" s="7"/>
      <c r="BD8" s="7"/>
      <c r="BE8" s="7"/>
      <c r="BF8" s="7"/>
      <c r="BG8" s="7"/>
      <c r="BH8" s="7"/>
      <c r="BI8" s="7"/>
      <c r="BJ8" s="3"/>
      <c r="BK8" s="3"/>
      <c r="BL8" s="28" t="s">
        <v>14</v>
      </c>
      <c r="BM8" s="38"/>
      <c r="BN8" s="45"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33</v>
      </c>
      <c r="AM9" s="5"/>
      <c r="AN9" s="5"/>
      <c r="AO9" s="5"/>
      <c r="AP9" s="5"/>
      <c r="AQ9" s="5"/>
      <c r="AR9" s="5"/>
      <c r="AS9" s="5"/>
      <c r="AT9" s="5" t="s">
        <v>34</v>
      </c>
      <c r="AU9" s="5"/>
      <c r="AV9" s="5"/>
      <c r="AW9" s="5"/>
      <c r="AX9" s="5"/>
      <c r="AY9" s="5"/>
      <c r="AZ9" s="5"/>
      <c r="BA9" s="5"/>
      <c r="BB9" s="5" t="s">
        <v>37</v>
      </c>
      <c r="BC9" s="5"/>
      <c r="BD9" s="5"/>
      <c r="BE9" s="5"/>
      <c r="BF9" s="5"/>
      <c r="BG9" s="5"/>
      <c r="BH9" s="5"/>
      <c r="BI9" s="5"/>
      <c r="BJ9" s="3"/>
      <c r="BK9" s="3"/>
      <c r="BL9" s="29" t="s">
        <v>38</v>
      </c>
      <c r="BM9" s="39"/>
      <c r="BN9" s="46" t="s">
        <v>40</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3.16</v>
      </c>
      <c r="Q10" s="7"/>
      <c r="R10" s="7"/>
      <c r="S10" s="7"/>
      <c r="T10" s="7"/>
      <c r="U10" s="7"/>
      <c r="V10" s="7"/>
      <c r="W10" s="7">
        <f>データ!Q6</f>
        <v>93.9</v>
      </c>
      <c r="X10" s="7"/>
      <c r="Y10" s="7"/>
      <c r="Z10" s="7"/>
      <c r="AA10" s="7"/>
      <c r="AB10" s="7"/>
      <c r="AC10" s="7"/>
      <c r="AD10" s="22">
        <f>データ!R6</f>
        <v>3606</v>
      </c>
      <c r="AE10" s="22"/>
      <c r="AF10" s="22"/>
      <c r="AG10" s="22"/>
      <c r="AH10" s="22"/>
      <c r="AI10" s="22"/>
      <c r="AJ10" s="22"/>
      <c r="AK10" s="2"/>
      <c r="AL10" s="22">
        <f>データ!V6</f>
        <v>1130</v>
      </c>
      <c r="AM10" s="22"/>
      <c r="AN10" s="22"/>
      <c r="AO10" s="22"/>
      <c r="AP10" s="22"/>
      <c r="AQ10" s="22"/>
      <c r="AR10" s="22"/>
      <c r="AS10" s="22"/>
      <c r="AT10" s="7">
        <f>データ!W6</f>
        <v>0.77</v>
      </c>
      <c r="AU10" s="7"/>
      <c r="AV10" s="7"/>
      <c r="AW10" s="7"/>
      <c r="AX10" s="7"/>
      <c r="AY10" s="7"/>
      <c r="AZ10" s="7"/>
      <c r="BA10" s="7"/>
      <c r="BB10" s="7">
        <f>データ!X6</f>
        <v>1467.53</v>
      </c>
      <c r="BC10" s="7"/>
      <c r="BD10" s="7"/>
      <c r="BE10" s="7"/>
      <c r="BF10" s="7"/>
      <c r="BG10" s="7"/>
      <c r="BH10" s="7"/>
      <c r="BI10" s="7"/>
      <c r="BJ10" s="2"/>
      <c r="BK10" s="2"/>
      <c r="BL10" s="30" t="s">
        <v>41</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46</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108</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47</v>
      </c>
    </row>
    <row r="84" spans="1:78">
      <c r="C84" s="2"/>
    </row>
    <row r="85" spans="1:78" hidden="1">
      <c r="B85" s="12" t="s">
        <v>48</v>
      </c>
      <c r="C85" s="12"/>
      <c r="D85" s="12"/>
      <c r="E85" s="12" t="s">
        <v>50</v>
      </c>
      <c r="F85" s="12" t="s">
        <v>51</v>
      </c>
      <c r="G85" s="12" t="s">
        <v>52</v>
      </c>
      <c r="H85" s="12" t="s">
        <v>45</v>
      </c>
      <c r="I85" s="12" t="s">
        <v>9</v>
      </c>
      <c r="J85" s="12" t="s">
        <v>53</v>
      </c>
      <c r="K85" s="12" t="s">
        <v>54</v>
      </c>
      <c r="L85" s="12" t="s">
        <v>36</v>
      </c>
      <c r="M85" s="12" t="s">
        <v>39</v>
      </c>
      <c r="N85" s="12" t="s">
        <v>55</v>
      </c>
      <c r="O85" s="12" t="s">
        <v>57</v>
      </c>
    </row>
    <row r="86" spans="1:78" hidden="1">
      <c r="B86" s="12"/>
      <c r="C86" s="12"/>
      <c r="D86" s="12"/>
      <c r="E86" s="12" t="str">
        <f>データ!AI6</f>
        <v/>
      </c>
      <c r="F86" s="12" t="s">
        <v>42</v>
      </c>
      <c r="G86" s="12" t="s">
        <v>42</v>
      </c>
      <c r="H86" s="12" t="str">
        <f>データ!BP6</f>
        <v>【1,209.40】</v>
      </c>
      <c r="I86" s="12" t="str">
        <f>データ!CA6</f>
        <v>【74.48】</v>
      </c>
      <c r="J86" s="12" t="str">
        <f>データ!CL6</f>
        <v>【219.46】</v>
      </c>
      <c r="K86" s="12" t="str">
        <f>データ!CW6</f>
        <v>【42.82】</v>
      </c>
      <c r="L86" s="12" t="str">
        <f>データ!DH6</f>
        <v>【83.36】</v>
      </c>
      <c r="M86" s="12" t="s">
        <v>42</v>
      </c>
      <c r="N86" s="12" t="s">
        <v>42</v>
      </c>
      <c r="O86" s="12" t="str">
        <f>データ!EO6</f>
        <v>【0.12】</v>
      </c>
    </row>
  </sheetData>
  <sheetProtection algorithmName="SHA-512" hashValue="EpEO8jk5kjUshSW+UdJSiNbJv2hO+aXaV+U7YvmnEsTpiJxxPt5YrjqIIpKmOvWXYqg8qFFgFiN+MIaaJr4EOA==" saltValue="jNR/LCrbDyu2rgPoAUfu0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60</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35</v>
      </c>
      <c r="C3" s="62" t="s">
        <v>62</v>
      </c>
      <c r="D3" s="62" t="s">
        <v>63</v>
      </c>
      <c r="E3" s="62" t="s">
        <v>5</v>
      </c>
      <c r="F3" s="62" t="s">
        <v>4</v>
      </c>
      <c r="G3" s="62" t="s">
        <v>28</v>
      </c>
      <c r="H3" s="68" t="s">
        <v>59</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64</v>
      </c>
      <c r="B4" s="63"/>
      <c r="C4" s="63"/>
      <c r="D4" s="63"/>
      <c r="E4" s="63"/>
      <c r="F4" s="63"/>
      <c r="G4" s="63"/>
      <c r="H4" s="69"/>
      <c r="I4" s="72"/>
      <c r="J4" s="72"/>
      <c r="K4" s="72"/>
      <c r="L4" s="72"/>
      <c r="M4" s="72"/>
      <c r="N4" s="72"/>
      <c r="O4" s="72"/>
      <c r="P4" s="72"/>
      <c r="Q4" s="72"/>
      <c r="R4" s="72"/>
      <c r="S4" s="72"/>
      <c r="T4" s="72"/>
      <c r="U4" s="72"/>
      <c r="V4" s="72"/>
      <c r="W4" s="72"/>
      <c r="X4" s="77"/>
      <c r="Y4" s="80" t="s">
        <v>27</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1</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61</v>
      </c>
      <c r="I5" s="70" t="s">
        <v>72</v>
      </c>
      <c r="J5" s="70" t="s">
        <v>73</v>
      </c>
      <c r="K5" s="70" t="s">
        <v>74</v>
      </c>
      <c r="L5" s="70" t="s">
        <v>75</v>
      </c>
      <c r="M5" s="70" t="s">
        <v>6</v>
      </c>
      <c r="N5" s="70" t="s">
        <v>76</v>
      </c>
      <c r="O5" s="70" t="s">
        <v>77</v>
      </c>
      <c r="P5" s="70" t="s">
        <v>78</v>
      </c>
      <c r="Q5" s="70" t="s">
        <v>79</v>
      </c>
      <c r="R5" s="70" t="s">
        <v>80</v>
      </c>
      <c r="S5" s="70" t="s">
        <v>81</v>
      </c>
      <c r="T5" s="70" t="s">
        <v>82</v>
      </c>
      <c r="U5" s="70" t="s">
        <v>0</v>
      </c>
      <c r="V5" s="70" t="s">
        <v>2</v>
      </c>
      <c r="W5" s="70" t="s">
        <v>83</v>
      </c>
      <c r="X5" s="70" t="s">
        <v>84</v>
      </c>
      <c r="Y5" s="70" t="s">
        <v>85</v>
      </c>
      <c r="Z5" s="70" t="s">
        <v>86</v>
      </c>
      <c r="AA5" s="70" t="s">
        <v>87</v>
      </c>
      <c r="AB5" s="70" t="s">
        <v>88</v>
      </c>
      <c r="AC5" s="70" t="s">
        <v>89</v>
      </c>
      <c r="AD5" s="70" t="s">
        <v>91</v>
      </c>
      <c r="AE5" s="70" t="s">
        <v>92</v>
      </c>
      <c r="AF5" s="70" t="s">
        <v>93</v>
      </c>
      <c r="AG5" s="70" t="s">
        <v>94</v>
      </c>
      <c r="AH5" s="70" t="s">
        <v>95</v>
      </c>
      <c r="AI5" s="70" t="s">
        <v>48</v>
      </c>
      <c r="AJ5" s="70" t="s">
        <v>85</v>
      </c>
      <c r="AK5" s="70" t="s">
        <v>86</v>
      </c>
      <c r="AL5" s="70" t="s">
        <v>87</v>
      </c>
      <c r="AM5" s="70" t="s">
        <v>88</v>
      </c>
      <c r="AN5" s="70" t="s">
        <v>89</v>
      </c>
      <c r="AO5" s="70" t="s">
        <v>91</v>
      </c>
      <c r="AP5" s="70" t="s">
        <v>92</v>
      </c>
      <c r="AQ5" s="70" t="s">
        <v>93</v>
      </c>
      <c r="AR5" s="70" t="s">
        <v>94</v>
      </c>
      <c r="AS5" s="70" t="s">
        <v>95</v>
      </c>
      <c r="AT5" s="70" t="s">
        <v>90</v>
      </c>
      <c r="AU5" s="70" t="s">
        <v>85</v>
      </c>
      <c r="AV5" s="70" t="s">
        <v>86</v>
      </c>
      <c r="AW5" s="70" t="s">
        <v>87</v>
      </c>
      <c r="AX5" s="70" t="s">
        <v>88</v>
      </c>
      <c r="AY5" s="70" t="s">
        <v>89</v>
      </c>
      <c r="AZ5" s="70" t="s">
        <v>91</v>
      </c>
      <c r="BA5" s="70" t="s">
        <v>92</v>
      </c>
      <c r="BB5" s="70" t="s">
        <v>93</v>
      </c>
      <c r="BC5" s="70" t="s">
        <v>94</v>
      </c>
      <c r="BD5" s="70" t="s">
        <v>95</v>
      </c>
      <c r="BE5" s="70" t="s">
        <v>90</v>
      </c>
      <c r="BF5" s="70" t="s">
        <v>85</v>
      </c>
      <c r="BG5" s="70" t="s">
        <v>86</v>
      </c>
      <c r="BH5" s="70" t="s">
        <v>87</v>
      </c>
      <c r="BI5" s="70" t="s">
        <v>88</v>
      </c>
      <c r="BJ5" s="70" t="s">
        <v>89</v>
      </c>
      <c r="BK5" s="70" t="s">
        <v>91</v>
      </c>
      <c r="BL5" s="70" t="s">
        <v>92</v>
      </c>
      <c r="BM5" s="70" t="s">
        <v>93</v>
      </c>
      <c r="BN5" s="70" t="s">
        <v>94</v>
      </c>
      <c r="BO5" s="70" t="s">
        <v>95</v>
      </c>
      <c r="BP5" s="70" t="s">
        <v>90</v>
      </c>
      <c r="BQ5" s="70" t="s">
        <v>85</v>
      </c>
      <c r="BR5" s="70" t="s">
        <v>86</v>
      </c>
      <c r="BS5" s="70" t="s">
        <v>87</v>
      </c>
      <c r="BT5" s="70" t="s">
        <v>88</v>
      </c>
      <c r="BU5" s="70" t="s">
        <v>89</v>
      </c>
      <c r="BV5" s="70" t="s">
        <v>91</v>
      </c>
      <c r="BW5" s="70" t="s">
        <v>92</v>
      </c>
      <c r="BX5" s="70" t="s">
        <v>93</v>
      </c>
      <c r="BY5" s="70" t="s">
        <v>94</v>
      </c>
      <c r="BZ5" s="70" t="s">
        <v>95</v>
      </c>
      <c r="CA5" s="70" t="s">
        <v>90</v>
      </c>
      <c r="CB5" s="70" t="s">
        <v>85</v>
      </c>
      <c r="CC5" s="70" t="s">
        <v>86</v>
      </c>
      <c r="CD5" s="70" t="s">
        <v>87</v>
      </c>
      <c r="CE5" s="70" t="s">
        <v>88</v>
      </c>
      <c r="CF5" s="70" t="s">
        <v>89</v>
      </c>
      <c r="CG5" s="70" t="s">
        <v>91</v>
      </c>
      <c r="CH5" s="70" t="s">
        <v>92</v>
      </c>
      <c r="CI5" s="70" t="s">
        <v>93</v>
      </c>
      <c r="CJ5" s="70" t="s">
        <v>94</v>
      </c>
      <c r="CK5" s="70" t="s">
        <v>95</v>
      </c>
      <c r="CL5" s="70" t="s">
        <v>90</v>
      </c>
      <c r="CM5" s="70" t="s">
        <v>85</v>
      </c>
      <c r="CN5" s="70" t="s">
        <v>86</v>
      </c>
      <c r="CO5" s="70" t="s">
        <v>87</v>
      </c>
      <c r="CP5" s="70" t="s">
        <v>88</v>
      </c>
      <c r="CQ5" s="70" t="s">
        <v>89</v>
      </c>
      <c r="CR5" s="70" t="s">
        <v>91</v>
      </c>
      <c r="CS5" s="70" t="s">
        <v>92</v>
      </c>
      <c r="CT5" s="70" t="s">
        <v>93</v>
      </c>
      <c r="CU5" s="70" t="s">
        <v>94</v>
      </c>
      <c r="CV5" s="70" t="s">
        <v>95</v>
      </c>
      <c r="CW5" s="70" t="s">
        <v>90</v>
      </c>
      <c r="CX5" s="70" t="s">
        <v>85</v>
      </c>
      <c r="CY5" s="70" t="s">
        <v>86</v>
      </c>
      <c r="CZ5" s="70" t="s">
        <v>87</v>
      </c>
      <c r="DA5" s="70" t="s">
        <v>88</v>
      </c>
      <c r="DB5" s="70" t="s">
        <v>89</v>
      </c>
      <c r="DC5" s="70" t="s">
        <v>91</v>
      </c>
      <c r="DD5" s="70" t="s">
        <v>92</v>
      </c>
      <c r="DE5" s="70" t="s">
        <v>93</v>
      </c>
      <c r="DF5" s="70" t="s">
        <v>94</v>
      </c>
      <c r="DG5" s="70" t="s">
        <v>95</v>
      </c>
      <c r="DH5" s="70" t="s">
        <v>90</v>
      </c>
      <c r="DI5" s="70" t="s">
        <v>85</v>
      </c>
      <c r="DJ5" s="70" t="s">
        <v>86</v>
      </c>
      <c r="DK5" s="70" t="s">
        <v>87</v>
      </c>
      <c r="DL5" s="70" t="s">
        <v>88</v>
      </c>
      <c r="DM5" s="70" t="s">
        <v>89</v>
      </c>
      <c r="DN5" s="70" t="s">
        <v>91</v>
      </c>
      <c r="DO5" s="70" t="s">
        <v>92</v>
      </c>
      <c r="DP5" s="70" t="s">
        <v>93</v>
      </c>
      <c r="DQ5" s="70" t="s">
        <v>94</v>
      </c>
      <c r="DR5" s="70" t="s">
        <v>95</v>
      </c>
      <c r="DS5" s="70" t="s">
        <v>90</v>
      </c>
      <c r="DT5" s="70" t="s">
        <v>85</v>
      </c>
      <c r="DU5" s="70" t="s">
        <v>86</v>
      </c>
      <c r="DV5" s="70" t="s">
        <v>87</v>
      </c>
      <c r="DW5" s="70" t="s">
        <v>88</v>
      </c>
      <c r="DX5" s="70" t="s">
        <v>89</v>
      </c>
      <c r="DY5" s="70" t="s">
        <v>91</v>
      </c>
      <c r="DZ5" s="70" t="s">
        <v>92</v>
      </c>
      <c r="EA5" s="70" t="s">
        <v>93</v>
      </c>
      <c r="EB5" s="70" t="s">
        <v>94</v>
      </c>
      <c r="EC5" s="70" t="s">
        <v>95</v>
      </c>
      <c r="ED5" s="70" t="s">
        <v>90</v>
      </c>
      <c r="EE5" s="70" t="s">
        <v>85</v>
      </c>
      <c r="EF5" s="70" t="s">
        <v>86</v>
      </c>
      <c r="EG5" s="70" t="s">
        <v>87</v>
      </c>
      <c r="EH5" s="70" t="s">
        <v>88</v>
      </c>
      <c r="EI5" s="70" t="s">
        <v>89</v>
      </c>
      <c r="EJ5" s="70" t="s">
        <v>91</v>
      </c>
      <c r="EK5" s="70" t="s">
        <v>92</v>
      </c>
      <c r="EL5" s="70" t="s">
        <v>93</v>
      </c>
      <c r="EM5" s="70" t="s">
        <v>94</v>
      </c>
      <c r="EN5" s="70" t="s">
        <v>95</v>
      </c>
      <c r="EO5" s="70" t="s">
        <v>90</v>
      </c>
    </row>
    <row r="6" spans="1:145" s="59" customFormat="1">
      <c r="A6" s="60" t="s">
        <v>96</v>
      </c>
      <c r="B6" s="65">
        <f t="shared" ref="B6:X6" si="1">B7</f>
        <v>2018</v>
      </c>
      <c r="C6" s="65">
        <f t="shared" si="1"/>
        <v>442127</v>
      </c>
      <c r="D6" s="65">
        <f t="shared" si="1"/>
        <v>47</v>
      </c>
      <c r="E6" s="65">
        <f t="shared" si="1"/>
        <v>17</v>
      </c>
      <c r="F6" s="65">
        <f t="shared" si="1"/>
        <v>4</v>
      </c>
      <c r="G6" s="65">
        <f t="shared" si="1"/>
        <v>0</v>
      </c>
      <c r="H6" s="65" t="str">
        <f t="shared" si="1"/>
        <v>大分県　豊後大野市</v>
      </c>
      <c r="I6" s="65" t="str">
        <f t="shared" si="1"/>
        <v>法非適用</v>
      </c>
      <c r="J6" s="65" t="str">
        <f t="shared" si="1"/>
        <v>下水道事業</v>
      </c>
      <c r="K6" s="65" t="str">
        <f t="shared" si="1"/>
        <v>特定環境保全公共下水道</v>
      </c>
      <c r="L6" s="65" t="str">
        <f t="shared" si="1"/>
        <v>D2</v>
      </c>
      <c r="M6" s="65" t="str">
        <f t="shared" si="1"/>
        <v>非設置</v>
      </c>
      <c r="N6" s="73" t="str">
        <f t="shared" si="1"/>
        <v>-</v>
      </c>
      <c r="O6" s="73" t="str">
        <f t="shared" si="1"/>
        <v>該当数値なし</v>
      </c>
      <c r="P6" s="73">
        <f t="shared" si="1"/>
        <v>3.16</v>
      </c>
      <c r="Q6" s="73">
        <f t="shared" si="1"/>
        <v>93.9</v>
      </c>
      <c r="R6" s="73">
        <f t="shared" si="1"/>
        <v>3606</v>
      </c>
      <c r="S6" s="73">
        <f t="shared" si="1"/>
        <v>35995</v>
      </c>
      <c r="T6" s="73">
        <f t="shared" si="1"/>
        <v>603.14</v>
      </c>
      <c r="U6" s="73">
        <f t="shared" si="1"/>
        <v>59.68</v>
      </c>
      <c r="V6" s="73">
        <f t="shared" si="1"/>
        <v>1130</v>
      </c>
      <c r="W6" s="73">
        <f t="shared" si="1"/>
        <v>0.77</v>
      </c>
      <c r="X6" s="73">
        <f t="shared" si="1"/>
        <v>1467.53</v>
      </c>
      <c r="Y6" s="81">
        <f t="shared" ref="Y6:AH6" si="2">IF(Y7="",NA(),Y7)</f>
        <v>91.26</v>
      </c>
      <c r="Z6" s="81">
        <f t="shared" si="2"/>
        <v>91.32</v>
      </c>
      <c r="AA6" s="81">
        <f t="shared" si="2"/>
        <v>95.67</v>
      </c>
      <c r="AB6" s="81">
        <f t="shared" si="2"/>
        <v>107.62</v>
      </c>
      <c r="AC6" s="81">
        <f t="shared" si="2"/>
        <v>108.74</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62.04</v>
      </c>
      <c r="BG6" s="81">
        <f t="shared" si="5"/>
        <v>60.2</v>
      </c>
      <c r="BH6" s="73">
        <f t="shared" si="5"/>
        <v>0</v>
      </c>
      <c r="BI6" s="73">
        <f t="shared" si="5"/>
        <v>0</v>
      </c>
      <c r="BJ6" s="73">
        <f t="shared" si="5"/>
        <v>0</v>
      </c>
      <c r="BK6" s="81">
        <f t="shared" si="5"/>
        <v>1436</v>
      </c>
      <c r="BL6" s="81">
        <f t="shared" si="5"/>
        <v>1434.89</v>
      </c>
      <c r="BM6" s="81">
        <f t="shared" si="5"/>
        <v>1298.9100000000001</v>
      </c>
      <c r="BN6" s="81">
        <f t="shared" si="5"/>
        <v>1243.71</v>
      </c>
      <c r="BO6" s="81">
        <f t="shared" si="5"/>
        <v>1194.1500000000001</v>
      </c>
      <c r="BP6" s="73" t="str">
        <f>IF(BP7="","",IF(BP7="-","【-】","【"&amp;SUBSTITUTE(TEXT(BP7,"#,##0.00"),"-","△")&amp;"】"))</f>
        <v>【1,209.40】</v>
      </c>
      <c r="BQ6" s="81">
        <f t="shared" ref="BQ6:BZ6" si="6">IF(BQ7="",NA(),BQ7)</f>
        <v>63.1</v>
      </c>
      <c r="BR6" s="81">
        <f t="shared" si="6"/>
        <v>66.05</v>
      </c>
      <c r="BS6" s="81">
        <f t="shared" si="6"/>
        <v>64.73</v>
      </c>
      <c r="BT6" s="81">
        <f t="shared" si="6"/>
        <v>55.52</v>
      </c>
      <c r="BU6" s="81">
        <f t="shared" si="6"/>
        <v>65.7</v>
      </c>
      <c r="BV6" s="81">
        <f t="shared" si="6"/>
        <v>66.56</v>
      </c>
      <c r="BW6" s="81">
        <f t="shared" si="6"/>
        <v>66.22</v>
      </c>
      <c r="BX6" s="81">
        <f t="shared" si="6"/>
        <v>69.87</v>
      </c>
      <c r="BY6" s="81">
        <f t="shared" si="6"/>
        <v>74.3</v>
      </c>
      <c r="BZ6" s="81">
        <f t="shared" si="6"/>
        <v>72.260000000000005</v>
      </c>
      <c r="CA6" s="73" t="str">
        <f>IF(CA7="","",IF(CA7="-","【-】","【"&amp;SUBSTITUTE(TEXT(CA7,"#,##0.00"),"-","△")&amp;"】"))</f>
        <v>【74.48】</v>
      </c>
      <c r="CB6" s="81">
        <f t="shared" ref="CB6:CK6" si="7">IF(CB7="",NA(),CB7)</f>
        <v>307.66000000000003</v>
      </c>
      <c r="CC6" s="81">
        <f t="shared" si="7"/>
        <v>292.29000000000002</v>
      </c>
      <c r="CD6" s="81">
        <f t="shared" si="7"/>
        <v>295.05</v>
      </c>
      <c r="CE6" s="81">
        <f t="shared" si="7"/>
        <v>352.49</v>
      </c>
      <c r="CF6" s="81">
        <f t="shared" si="7"/>
        <v>304.24</v>
      </c>
      <c r="CG6" s="81">
        <f t="shared" si="7"/>
        <v>244.29</v>
      </c>
      <c r="CH6" s="81">
        <f t="shared" si="7"/>
        <v>246.72</v>
      </c>
      <c r="CI6" s="81">
        <f t="shared" si="7"/>
        <v>234.96</v>
      </c>
      <c r="CJ6" s="81">
        <f t="shared" si="7"/>
        <v>221.81</v>
      </c>
      <c r="CK6" s="81">
        <f t="shared" si="7"/>
        <v>230.02</v>
      </c>
      <c r="CL6" s="73" t="str">
        <f>IF(CL7="","",IF(CL7="-","【-】","【"&amp;SUBSTITUTE(TEXT(CL7,"#,##0.00"),"-","△")&amp;"】"))</f>
        <v>【219.46】</v>
      </c>
      <c r="CM6" s="81">
        <f t="shared" ref="CM6:CV6" si="8">IF(CM7="",NA(),CM7)</f>
        <v>41.29</v>
      </c>
      <c r="CN6" s="81">
        <f t="shared" si="8"/>
        <v>40.43</v>
      </c>
      <c r="CO6" s="81">
        <f t="shared" si="8"/>
        <v>41.71</v>
      </c>
      <c r="CP6" s="81">
        <f t="shared" si="8"/>
        <v>43.29</v>
      </c>
      <c r="CQ6" s="81">
        <f t="shared" si="8"/>
        <v>41</v>
      </c>
      <c r="CR6" s="81">
        <f t="shared" si="8"/>
        <v>43.58</v>
      </c>
      <c r="CS6" s="81">
        <f t="shared" si="8"/>
        <v>41.35</v>
      </c>
      <c r="CT6" s="81">
        <f t="shared" si="8"/>
        <v>42.9</v>
      </c>
      <c r="CU6" s="81">
        <f t="shared" si="8"/>
        <v>43.36</v>
      </c>
      <c r="CV6" s="81">
        <f t="shared" si="8"/>
        <v>42.56</v>
      </c>
      <c r="CW6" s="73" t="str">
        <f>IF(CW7="","",IF(CW7="-","【-】","【"&amp;SUBSTITUTE(TEXT(CW7,"#,##0.00"),"-","△")&amp;"】"))</f>
        <v>【42.82】</v>
      </c>
      <c r="CX6" s="81">
        <f t="shared" ref="CX6:DG6" si="9">IF(CX7="",NA(),CX7)</f>
        <v>75.510000000000005</v>
      </c>
      <c r="CY6" s="81">
        <f t="shared" si="9"/>
        <v>79.98</v>
      </c>
      <c r="CZ6" s="81">
        <f t="shared" si="9"/>
        <v>77.849999999999994</v>
      </c>
      <c r="DA6" s="81">
        <f t="shared" si="9"/>
        <v>76.67</v>
      </c>
      <c r="DB6" s="81">
        <f t="shared" si="9"/>
        <v>83.27</v>
      </c>
      <c r="DC6" s="81">
        <f t="shared" si="9"/>
        <v>82.35</v>
      </c>
      <c r="DD6" s="81">
        <f t="shared" si="9"/>
        <v>82.9</v>
      </c>
      <c r="DE6" s="81">
        <f t="shared" si="9"/>
        <v>83.5</v>
      </c>
      <c r="DF6" s="81">
        <f t="shared" si="9"/>
        <v>83.06</v>
      </c>
      <c r="DG6" s="81">
        <f t="shared" si="9"/>
        <v>83.32</v>
      </c>
      <c r="DH6" s="73" t="str">
        <f>IF(DH7="","",IF(DH7="-","【-】","【"&amp;SUBSTITUTE(TEXT(DH7,"#,##0.00"),"-","△")&amp;"】"))</f>
        <v>【83.36】</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4.e-002</v>
      </c>
      <c r="EK6" s="81">
        <f t="shared" si="12"/>
        <v>7.0000000000000007e-002</v>
      </c>
      <c r="EL6" s="81">
        <f t="shared" si="12"/>
        <v>9.e-002</v>
      </c>
      <c r="EM6" s="81">
        <f t="shared" si="12"/>
        <v>9.e-002</v>
      </c>
      <c r="EN6" s="81">
        <f t="shared" si="12"/>
        <v>0.13</v>
      </c>
      <c r="EO6" s="73" t="str">
        <f>IF(EO7="","",IF(EO7="-","【-】","【"&amp;SUBSTITUTE(TEXT(EO7,"#,##0.00"),"-","△")&amp;"】"))</f>
        <v>【0.12】</v>
      </c>
    </row>
    <row r="7" spans="1:145" s="59" customFormat="1">
      <c r="A7" s="60"/>
      <c r="B7" s="66">
        <v>2018</v>
      </c>
      <c r="C7" s="66">
        <v>442127</v>
      </c>
      <c r="D7" s="66">
        <v>47</v>
      </c>
      <c r="E7" s="66">
        <v>17</v>
      </c>
      <c r="F7" s="66">
        <v>4</v>
      </c>
      <c r="G7" s="66">
        <v>0</v>
      </c>
      <c r="H7" s="66" t="s">
        <v>97</v>
      </c>
      <c r="I7" s="66" t="s">
        <v>98</v>
      </c>
      <c r="J7" s="66" t="s">
        <v>99</v>
      </c>
      <c r="K7" s="66" t="s">
        <v>13</v>
      </c>
      <c r="L7" s="66" t="s">
        <v>100</v>
      </c>
      <c r="M7" s="66" t="s">
        <v>101</v>
      </c>
      <c r="N7" s="74" t="s">
        <v>42</v>
      </c>
      <c r="O7" s="74" t="s">
        <v>102</v>
      </c>
      <c r="P7" s="74">
        <v>3.16</v>
      </c>
      <c r="Q7" s="74">
        <v>93.9</v>
      </c>
      <c r="R7" s="74">
        <v>3606</v>
      </c>
      <c r="S7" s="74">
        <v>35995</v>
      </c>
      <c r="T7" s="74">
        <v>603.14</v>
      </c>
      <c r="U7" s="74">
        <v>59.68</v>
      </c>
      <c r="V7" s="74">
        <v>1130</v>
      </c>
      <c r="W7" s="74">
        <v>0.77</v>
      </c>
      <c r="X7" s="74">
        <v>1467.53</v>
      </c>
      <c r="Y7" s="74">
        <v>91.26</v>
      </c>
      <c r="Z7" s="74">
        <v>91.32</v>
      </c>
      <c r="AA7" s="74">
        <v>95.67</v>
      </c>
      <c r="AB7" s="74">
        <v>107.62</v>
      </c>
      <c r="AC7" s="74">
        <v>108.74</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62.04</v>
      </c>
      <c r="BG7" s="74">
        <v>60.2</v>
      </c>
      <c r="BH7" s="74">
        <v>0</v>
      </c>
      <c r="BI7" s="74">
        <v>0</v>
      </c>
      <c r="BJ7" s="74">
        <v>0</v>
      </c>
      <c r="BK7" s="74">
        <v>1436</v>
      </c>
      <c r="BL7" s="74">
        <v>1434.89</v>
      </c>
      <c r="BM7" s="74">
        <v>1298.9100000000001</v>
      </c>
      <c r="BN7" s="74">
        <v>1243.71</v>
      </c>
      <c r="BO7" s="74">
        <v>1194.1500000000001</v>
      </c>
      <c r="BP7" s="74">
        <v>1209.4000000000001</v>
      </c>
      <c r="BQ7" s="74">
        <v>63.1</v>
      </c>
      <c r="BR7" s="74">
        <v>66.05</v>
      </c>
      <c r="BS7" s="74">
        <v>64.73</v>
      </c>
      <c r="BT7" s="74">
        <v>55.52</v>
      </c>
      <c r="BU7" s="74">
        <v>65.7</v>
      </c>
      <c r="BV7" s="74">
        <v>66.56</v>
      </c>
      <c r="BW7" s="74">
        <v>66.22</v>
      </c>
      <c r="BX7" s="74">
        <v>69.87</v>
      </c>
      <c r="BY7" s="74">
        <v>74.3</v>
      </c>
      <c r="BZ7" s="74">
        <v>72.260000000000005</v>
      </c>
      <c r="CA7" s="74">
        <v>74.48</v>
      </c>
      <c r="CB7" s="74">
        <v>307.66000000000003</v>
      </c>
      <c r="CC7" s="74">
        <v>292.29000000000002</v>
      </c>
      <c r="CD7" s="74">
        <v>295.05</v>
      </c>
      <c r="CE7" s="74">
        <v>352.49</v>
      </c>
      <c r="CF7" s="74">
        <v>304.24</v>
      </c>
      <c r="CG7" s="74">
        <v>244.29</v>
      </c>
      <c r="CH7" s="74">
        <v>246.72</v>
      </c>
      <c r="CI7" s="74">
        <v>234.96</v>
      </c>
      <c r="CJ7" s="74">
        <v>221.81</v>
      </c>
      <c r="CK7" s="74">
        <v>230.02</v>
      </c>
      <c r="CL7" s="74">
        <v>219.46</v>
      </c>
      <c r="CM7" s="74">
        <v>41.29</v>
      </c>
      <c r="CN7" s="74">
        <v>40.43</v>
      </c>
      <c r="CO7" s="74">
        <v>41.71</v>
      </c>
      <c r="CP7" s="74">
        <v>43.29</v>
      </c>
      <c r="CQ7" s="74">
        <v>41</v>
      </c>
      <c r="CR7" s="74">
        <v>43.58</v>
      </c>
      <c r="CS7" s="74">
        <v>41.35</v>
      </c>
      <c r="CT7" s="74">
        <v>42.9</v>
      </c>
      <c r="CU7" s="74">
        <v>43.36</v>
      </c>
      <c r="CV7" s="74">
        <v>42.56</v>
      </c>
      <c r="CW7" s="74">
        <v>42.82</v>
      </c>
      <c r="CX7" s="74">
        <v>75.510000000000005</v>
      </c>
      <c r="CY7" s="74">
        <v>79.98</v>
      </c>
      <c r="CZ7" s="74">
        <v>77.849999999999994</v>
      </c>
      <c r="DA7" s="74">
        <v>76.67</v>
      </c>
      <c r="DB7" s="74">
        <v>83.27</v>
      </c>
      <c r="DC7" s="74">
        <v>82.35</v>
      </c>
      <c r="DD7" s="74">
        <v>82.9</v>
      </c>
      <c r="DE7" s="74">
        <v>83.5</v>
      </c>
      <c r="DF7" s="74">
        <v>83.06</v>
      </c>
      <c r="DG7" s="74">
        <v>83.32</v>
      </c>
      <c r="DH7" s="74">
        <v>83.36</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4.e-002</v>
      </c>
      <c r="EK7" s="74">
        <v>7.0000000000000007e-002</v>
      </c>
      <c r="EL7" s="74">
        <v>9.e-002</v>
      </c>
      <c r="EM7" s="74">
        <v>9.e-002</v>
      </c>
      <c r="EN7" s="74">
        <v>0.13</v>
      </c>
      <c r="EO7" s="74">
        <v>0.12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bungoohno</cp:lastModifiedBy>
  <dcterms:created xsi:type="dcterms:W3CDTF">2019-12-05T05:14:55Z</dcterms:created>
  <dcterms:modified xsi:type="dcterms:W3CDTF">2020-01-17T06:31:22Z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2020-01-17T06:31:22Z</vt:filetime>
  </property>
</Properties>
</file>