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村上\"/>
    </mc:Choice>
  </mc:AlternateContent>
  <workbookProtection workbookAlgorithmName="SHA-512" workbookHashValue="A6mqVtfTqMxaLvwwTOQ+IC/Ak127qn4L3Uk4nrw8ExOu6nZQ7lbZ3HeVxyOq1Nn9zaaFZ9/h6RrAPB7gc58HFA==" workbookSaltValue="OmjWuAkBbtHdJcrpJRA2FQ==" workbookSpinCount="100000" lockStructure="1"/>
  <bookViews>
    <workbookView xWindow="0" yWindow="0" windowWidth="14505" windowHeight="895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L19" i="4" s="1"/>
  <c r="AW6" i="5"/>
  <c r="AV6" i="5"/>
  <c r="AU6" i="5"/>
  <c r="AT6" i="5"/>
  <c r="L16" i="4" s="1"/>
  <c r="AS6" i="5"/>
  <c r="J16" i="4" s="1"/>
  <c r="AR6" i="5"/>
  <c r="H16" i="4" s="1"/>
  <c r="AQ6" i="5"/>
  <c r="F16" i="4" s="1"/>
  <c r="AP6" i="5"/>
  <c r="N15" i="4" s="1"/>
  <c r="AO6" i="5"/>
  <c r="AN6" i="5"/>
  <c r="AM6" i="5"/>
  <c r="AL6" i="5"/>
  <c r="F15" i="4" s="1"/>
  <c r="AK6" i="5"/>
  <c r="N14" i="4" s="1"/>
  <c r="AJ6" i="5"/>
  <c r="L14" i="4" s="1"/>
  <c r="AI6" i="5"/>
  <c r="J14" i="4" s="1"/>
  <c r="AH6" i="5"/>
  <c r="H14" i="4" s="1"/>
  <c r="AG6" i="5"/>
  <c r="AF6" i="5"/>
  <c r="AE6" i="5"/>
  <c r="AD6" i="5"/>
  <c r="J13" i="4" s="1"/>
  <c r="AC6" i="5"/>
  <c r="H13" i="4" s="1"/>
  <c r="AB6" i="5"/>
  <c r="F13" i="4" s="1"/>
  <c r="AA6" i="5"/>
  <c r="N12" i="4" s="1"/>
  <c r="Z6" i="5"/>
  <c r="L12" i="4" s="1"/>
  <c r="Y6" i="5"/>
  <c r="X6" i="5"/>
  <c r="W6" i="5"/>
  <c r="V6" i="5"/>
  <c r="F9" i="4" s="1"/>
  <c r="U6" i="5"/>
  <c r="T6" i="5"/>
  <c r="N7" i="4" s="1"/>
  <c r="S6" i="5"/>
  <c r="R6" i="5"/>
  <c r="Q6" i="5"/>
  <c r="P6" i="5"/>
  <c r="O6" i="5"/>
  <c r="N6" i="5"/>
  <c r="M6" i="5"/>
  <c r="GN8" i="5" s="1"/>
  <c r="L6" i="5"/>
  <c r="K6" i="5"/>
  <c r="J3" i="4" s="1"/>
  <c r="J6" i="5"/>
  <c r="F3" i="4" s="1"/>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F19" i="4"/>
  <c r="N16" i="4"/>
  <c r="L15" i="4"/>
  <c r="J15" i="4"/>
  <c r="H15" i="4"/>
  <c r="F14" i="4"/>
  <c r="N13" i="4"/>
  <c r="L13" i="4"/>
  <c r="J12" i="4"/>
  <c r="H12" i="4"/>
  <c r="F12" i="4"/>
  <c r="B7" i="4"/>
  <c r="N5" i="4"/>
  <c r="J5" i="4"/>
  <c r="F5" i="4"/>
  <c r="B5" i="4"/>
  <c r="N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MO10" i="5"/>
  <c r="LU10" i="5"/>
  <c r="KF10" i="5"/>
  <c r="IQ10" i="5"/>
  <c r="HC10" i="5"/>
  <c r="FN10" i="5"/>
  <c r="DY10" i="5"/>
  <c r="CJ10" i="5"/>
  <c r="LK10" i="5"/>
  <c r="JV10" i="5"/>
  <c r="IG10" i="5"/>
  <c r="GR10" i="5"/>
  <c r="FD10" i="5"/>
  <c r="DO10" i="5"/>
  <c r="BY10" i="5"/>
  <c r="LA10" i="5"/>
  <c r="JL10" i="5"/>
  <c r="HW10" i="5"/>
  <c r="GH10" i="5"/>
  <c r="ES10" i="5"/>
  <c r="DE10" i="5"/>
  <c r="BN10" i="5"/>
  <c r="KP10" i="5"/>
  <c r="JB10" i="5"/>
  <c r="HM10" i="5"/>
  <c r="FX10" i="5"/>
  <c r="EI10" i="5"/>
  <c r="CT10" i="5"/>
  <c r="BC10" i="5"/>
  <c r="N11" i="4"/>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FK18" i="5" l="1"/>
  <c r="FM12" i="5"/>
  <c r="FN18" i="5"/>
  <c r="FJ18" i="5"/>
  <c r="FL12" i="5"/>
  <c r="FM18" i="5"/>
  <c r="FK12" i="5"/>
  <c r="FL18" i="5"/>
  <c r="FN12" i="5"/>
  <c r="FJ12"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J11" i="4"/>
  <c r="MM10" i="5"/>
  <c r="MC10" i="5"/>
  <c r="KN10" i="5"/>
  <c r="IZ10" i="5"/>
  <c r="HK10" i="5"/>
  <c r="FV10" i="5"/>
  <c r="EG10" i="5"/>
  <c r="CR10" i="5"/>
  <c r="BA10" i="5"/>
  <c r="LS10" i="5"/>
  <c r="KD10" i="5"/>
  <c r="IO10" i="5"/>
  <c r="HA10" i="5"/>
  <c r="FL10" i="5"/>
  <c r="DW10" i="5"/>
  <c r="CH10" i="5"/>
  <c r="LI10" i="5"/>
  <c r="JT10" i="5"/>
  <c r="IE10" i="5"/>
  <c r="GP10" i="5"/>
  <c r="FB10" i="5"/>
  <c r="DM10" i="5"/>
  <c r="BW10" i="5"/>
  <c r="MD16" i="5"/>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O10" i="5"/>
  <c r="JA10" i="5"/>
  <c r="HL10" i="5"/>
  <c r="FW10" i="5"/>
  <c r="EH10" i="5"/>
  <c r="CS10" i="5"/>
  <c r="BB10" i="5"/>
  <c r="LT10" i="5"/>
  <c r="KE10" i="5"/>
  <c r="IP10" i="5"/>
  <c r="HB10" i="5"/>
  <c r="FM10" i="5"/>
  <c r="DX10" i="5"/>
  <c r="CI10" i="5"/>
  <c r="LJ10" i="5"/>
  <c r="JU10" i="5"/>
  <c r="IF10" i="5"/>
  <c r="GQ10" i="5"/>
  <c r="FC10" i="5"/>
  <c r="DN10" i="5"/>
  <c r="BX10" i="5"/>
  <c r="KZ10" i="5"/>
  <c r="JK10" i="5"/>
  <c r="HV10" i="5"/>
  <c r="GG10" i="5"/>
  <c r="ER10" i="5"/>
  <c r="DD10" i="5"/>
  <c r="BM10" i="5"/>
  <c r="L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H11" i="4"/>
  <c r="LR10" i="5"/>
  <c r="KC10" i="5"/>
  <c r="IN10" i="5"/>
  <c r="GZ10" i="5"/>
  <c r="FK10" i="5"/>
  <c r="DV10" i="5"/>
  <c r="CG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KW10" i="5"/>
  <c r="JH10" i="5"/>
  <c r="HS10" i="5"/>
  <c r="GD10" i="5"/>
  <c r="EO10" i="5"/>
  <c r="DA10" i="5"/>
  <c r="BJ10" i="5"/>
  <c r="MK10" i="5"/>
  <c r="MA10" i="5"/>
  <c r="KL10" i="5"/>
  <c r="IX10" i="5"/>
  <c r="HI10" i="5"/>
  <c r="FT10" i="5"/>
  <c r="EE10" i="5"/>
  <c r="CP10" i="5"/>
  <c r="AY10" i="5"/>
  <c r="F11" i="4"/>
  <c r="FX18" i="5"/>
  <c r="FT18" i="5"/>
  <c r="FV12" i="5"/>
  <c r="FW18" i="5"/>
  <c r="FU12" i="5"/>
  <c r="FV18" i="5"/>
  <c r="FX12" i="5"/>
  <c r="FT12" i="5"/>
  <c r="FU18" i="5"/>
  <c r="FW12" i="5"/>
</calcChain>
</file>

<file path=xl/sharedStrings.xml><?xml version="1.0" encoding="utf-8"?>
<sst xmlns="http://schemas.openxmlformats.org/spreadsheetml/2006/main" count="989" uniqueCount="278">
  <si>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</si>
  <si>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</si>
  <si>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</si>
  <si>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</si>
  <si>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</si>
  <si>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</si>
  <si>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</si>
  <si>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</si>
  <si>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</si>
  <si>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</si>
  <si>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</si>
  <si>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</si>
  <si>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</si>
  <si>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</si>
  <si>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</si>
  <si>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</si>
  <si>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</si>
  <si>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</si>
  <si>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</si>
  <si>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</si>
  <si>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</si>
  <si>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</si>
  <si>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</si>
  <si>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</si>
  <si>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</si>
  <si>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</si>
  <si>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</si>
  <si>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</si>
  <si>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</si>
  <si>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</si>
  <si>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</si>
  <si>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</si>
  <si>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</si>
  <si>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</si>
  <si>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</si>
  <si>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</si>
  <si>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</si>
  <si>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</si>
  <si>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</si>
  <si>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</si>
  <si>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</si>
  <si>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</si>
  <si>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</si>
  <si>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</si>
  <si>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</si>
  <si>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</si>
  <si>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</si>
  <si>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</si>
  <si>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</si>
  <si>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</si>
  <si>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</si>
  <si>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</si>
  <si>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</si>
  <si>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</si>
  <si>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</si>
  <si>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</si>
  <si>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</si>
  <si>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</si>
  <si>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</si>
  <si>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</si>
  <si>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</si>
  <si>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</si>
  <si>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</si>
  <si>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</si>
  <si>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</si>
  <si>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</si>
  <si>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</si>
  <si>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</si>
  <si>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</si>
  <si>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</si>
  <si>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</si>
  <si>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</si>
  <si>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</si>
  <si>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</si>
  <si>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</si>
  <si>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</si>
  <si>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</si>
  <si>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</si>
  <si>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</si>
  <si>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</si>
  <si>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</si>
  <si>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</si>
  <si>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</si>
  <si>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</si>
  <si>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</si>
  <si>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</si>
  <si>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</si>
  <si>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</si>
  <si>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</si>
  <si>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</si>
  <si>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</si>
  <si>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</si>
  <si>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</si>
  <si>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</si>
  <si>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</si>
  <si>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</si>
  <si>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</si>
  <si>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</si>
  <si>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</si>
  <si>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</si>
  <si>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</si>
  <si>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</si>
  <si>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</si>
  <si>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</si>
  <si>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</si>
  <si>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</si>
  <si>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</si>
  <si>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</si>
  <si>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</si>
  <si>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</si>
  <si>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</si>
  <si>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</si>
  <si>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</si>
  <si>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</si>
  <si>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</si>
  <si>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</si>
  <si>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442127</t>
  </si>
  <si>
    <t>47</t>
  </si>
  <si>
    <t>04</t>
  </si>
  <si>
    <t>0</t>
  </si>
  <si>
    <t>000</t>
  </si>
  <si>
    <t>大分県　豊後大野市</t>
  </si>
  <si>
    <t>法非適用</t>
  </si>
  <si>
    <t>電気事業</t>
  </si>
  <si>
    <t>非設置</t>
  </si>
  <si>
    <t>該当数値なし</t>
  </si>
  <si>
    <t>-</t>
  </si>
  <si>
    <t>令和16年4月1日　豊後大野市太陽光第２発電所</t>
  </si>
  <si>
    <t>無</t>
  </si>
  <si>
    <t>九州電力㈱</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</si>
  <si>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</si>
  <si>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</si>
  <si>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</si>
  <si>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</si>
  <si>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</si>
  <si>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</si>
  <si>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</si>
  <si>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</si>
  <si>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</si>
  <si>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</si>
  <si>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</si>
  <si>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</si>
  <si>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</si>
  <si>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</si>
  <si>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</si>
  <si>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</si>
  <si>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</si>
  <si>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</si>
  <si>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</si>
  <si>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</si>
  <si>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</si>
  <si>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</si>
  <si>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</si>
  <si>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</si>
  <si>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</si>
  <si>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</si>
  <si>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</si>
  <si>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</si>
  <si>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</si>
  <si>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</si>
  <si>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</si>
  <si>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</si>
  <si>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</si>
  <si>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</si>
  <si>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</si>
  <si>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</si>
  <si>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</si>
  <si>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</si>
  <si>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</si>
  <si>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</si>
  <si>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</si>
  <si>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</si>
  <si>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</si>
  <si>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</si>
  <si>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</si>
  <si>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</si>
  <si>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</si>
  <si>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</si>
  <si>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</si>
  <si>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</si>
  <si>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</si>
  <si>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</si>
  <si>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</si>
  <si>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</si>
  <si>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</si>
  <si>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</si>
  <si>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</si>
  <si>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</si>
  <si>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</si>
  <si>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</si>
  <si>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</si>
  <si>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</si>
  <si>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</si>
  <si>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</si>
  <si>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</si>
  <si>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</si>
  <si>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</si>
  <si>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</si>
  <si>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</si>
  <si>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</si>
  <si>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</si>
  <si>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</si>
  <si>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</si>
  <si>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</si>
  <si>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</si>
  <si>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</si>
  <si>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</si>
  <si>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</si>
  <si>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</si>
  <si>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</si>
  <si>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</si>
  <si>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</si>
  <si>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</si>
  <si>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</si>
  <si>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</si>
  <si>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</si>
  <si>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</si>
  <si>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</si>
  <si>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</si>
  <si>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</si>
  <si>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</si>
  <si>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</si>
  <si>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</si>
  <si>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</si>
  <si>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</si>
  <si>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</si>
  <si>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</si>
  <si>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</si>
  <si>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</si>
  <si>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</si>
  <si>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</si>
  <si>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</si>
  <si>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</si>
  <si>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</si>
  <si>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</si>
  <si>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</si>
  <si>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</si>
  <si>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</si>
  <si>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</si>
  <si>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</si>
  <si>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</si>
  <si>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</si>
  <si>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</si>
  <si>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</si>
  <si>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</si>
  <si>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</si>
  <si>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</si>
  <si>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</si>
  <si>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</si>
  <si>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</si>
  <si>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</si>
  <si>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</si>
  <si>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</si>
  <si>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</si>
  <si>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</si>
  <si>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</si>
  <si>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</si>
  <si>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</si>
  <si>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</si>
  <si>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</si>
  <si>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</si>
  <si>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</si>
  <si>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</si>
  <si>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</si>
  <si>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</si>
  <si>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</si>
  <si>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</si>
  <si>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</si>
  <si>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</si>
  <si>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</si>
  <si>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</si>
  <si>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</si>
  <si>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</si>
  <si>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</si>
  <si>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一般会計への繰出し・・・90,707千円（うち34,423千円は公共施設整備基金として積立）
太陽光発電事業は公共の福祉を目的とした自主財源確保のために開始しており、剰余金については一般会計に繰出しを行っています。施設整備の際に公共施設整備基金を活用しており、繰出金の一部を基金へ返還し、残額を一般財源化しています。初期費用分の返還完了後は、全額一般財源化予定です。</t>
    <rPh sb="29" eb="31">
      <t>センエン</t>
    </rPh>
    <rPh sb="32" eb="34">
      <t>コウキョウ</t>
    </rPh>
    <rPh sb="34" eb="36">
      <t>シセツ</t>
    </rPh>
    <rPh sb="36" eb="38">
      <t>セイビ</t>
    </rPh>
    <rPh sb="38" eb="40">
      <t>キキン</t>
    </rPh>
    <rPh sb="43" eb="44">
      <t>ツ</t>
    </rPh>
    <rPh sb="44" eb="45">
      <t>タ</t>
    </rPh>
    <rPh sb="48" eb="51">
      <t>タイヨウコウ</t>
    </rPh>
    <rPh sb="51" eb="53">
      <t>ハツデン</t>
    </rPh>
    <rPh sb="53" eb="55">
      <t>ジギョウ</t>
    </rPh>
    <rPh sb="56" eb="58">
      <t>コウキョウ</t>
    </rPh>
    <rPh sb="59" eb="61">
      <t>フクシ</t>
    </rPh>
    <rPh sb="62" eb="64">
      <t>モクテキ</t>
    </rPh>
    <rPh sb="67" eb="69">
      <t>ジシュ</t>
    </rPh>
    <rPh sb="69" eb="71">
      <t>ザイゲン</t>
    </rPh>
    <rPh sb="71" eb="73">
      <t>カクホ</t>
    </rPh>
    <rPh sb="77" eb="79">
      <t>カイシ</t>
    </rPh>
    <rPh sb="84" eb="87">
      <t>ジョウヨキン</t>
    </rPh>
    <rPh sb="92" eb="94">
      <t>イッパン</t>
    </rPh>
    <rPh sb="94" eb="96">
      <t>カイケイ</t>
    </rPh>
    <rPh sb="97" eb="99">
      <t>クリダ</t>
    </rPh>
    <rPh sb="101" eb="102">
      <t>オコナ</t>
    </rPh>
    <rPh sb="108" eb="110">
      <t>シセツ</t>
    </rPh>
    <rPh sb="110" eb="112">
      <t>セイビ</t>
    </rPh>
    <rPh sb="113" eb="114">
      <t>サイ</t>
    </rPh>
    <rPh sb="115" eb="117">
      <t>コウキョウ</t>
    </rPh>
    <rPh sb="117" eb="119">
      <t>シセツ</t>
    </rPh>
    <rPh sb="119" eb="121">
      <t>セイビ</t>
    </rPh>
    <rPh sb="121" eb="123">
      <t>キキン</t>
    </rPh>
    <rPh sb="124" eb="126">
      <t>カツヨウ</t>
    </rPh>
    <rPh sb="131" eb="133">
      <t>クリダ</t>
    </rPh>
    <rPh sb="133" eb="134">
      <t>キン</t>
    </rPh>
    <rPh sb="135" eb="137">
      <t>イチブ</t>
    </rPh>
    <rPh sb="138" eb="140">
      <t>キキン</t>
    </rPh>
    <rPh sb="141" eb="143">
      <t>ヘンカン</t>
    </rPh>
    <rPh sb="145" eb="147">
      <t>ザンガク</t>
    </rPh>
    <rPh sb="148" eb="150">
      <t>イッパン</t>
    </rPh>
    <rPh sb="150" eb="153">
      <t>ザイゲンカ</t>
    </rPh>
    <rPh sb="159" eb="161">
      <t>ショキ</t>
    </rPh>
    <rPh sb="161" eb="163">
      <t>ヒヨウ</t>
    </rPh>
    <rPh sb="163" eb="164">
      <t>ブン</t>
    </rPh>
    <rPh sb="165" eb="167">
      <t>ヘンカン</t>
    </rPh>
    <rPh sb="167" eb="169">
      <t>カンリョウ</t>
    </rPh>
    <rPh sb="169" eb="170">
      <t>ゴ</t>
    </rPh>
    <rPh sb="172" eb="174">
      <t>ゼンガク</t>
    </rPh>
    <rPh sb="174" eb="176">
      <t>イッパン</t>
    </rPh>
    <rPh sb="176" eb="179">
      <t>ザイゲンカ</t>
    </rPh>
    <rPh sb="179" eb="181">
      <t>ヨテイ</t>
    </rPh>
    <phoneticPr fontId="5"/>
  </si>
  <si>
    <t>現状の経営状況を維持すべく、今後も適宜対応(施設の環境整備)を行っていきます。また、ＦＩＴ適用終了後は収入が減少することが見込まれます。今後、経営戦略を策定していく中で（※現在は未策定（具体的な策定時期も未定））最善の手法を見定めながら施設運営を行っていきます。</t>
    <phoneticPr fontId="5"/>
  </si>
  <si>
    <t>平成26年度中に５ヶ所の発電所を順次稼働開始し、現在も当市直営で管理を行っています。発電及び売電状況については、該当年度(平成30年度)においても当初の年度推計値を上回っており、大きな災害や事故等も無く、日照条件等による多少の前後はあるものの、比較的安定して推移しています。
「営業収支比率」については、人件費を計上することとした平成29年度とほぼ同様の結果となりました。今後も施設運営に大きなトラブル等が発生しない限り、安定して推移するものと推察しています。
「収益的収支比率」と「EBITDA」については多少増加していますが、運営自体に大きな変化はなく、今後も一般会計内への繰出しを継続しつつ、安定的に推移していけるものと判断しています。
「供給原価」についても安定的な施設運営を維持することにより、安定的に推移していくものと推察しています。</t>
    <rPh sb="175" eb="177">
      <t>ドウヨウ</t>
    </rPh>
    <rPh sb="178" eb="180">
      <t>ケッカ</t>
    </rPh>
    <rPh sb="187" eb="189">
      <t>コンゴ</t>
    </rPh>
    <rPh sb="256" eb="258">
      <t>タショウ</t>
    </rPh>
    <rPh sb="258" eb="260">
      <t>ゾウカ</t>
    </rPh>
    <rPh sb="272" eb="273">
      <t>オオ</t>
    </rPh>
    <rPh sb="275" eb="277">
      <t>ヘンカ</t>
    </rPh>
    <rPh sb="281" eb="283">
      <t>コンゴ</t>
    </rPh>
    <rPh sb="295" eb="297">
      <t>ケイゾク</t>
    </rPh>
    <rPh sb="303" eb="304">
      <t>テキ</t>
    </rPh>
    <rPh sb="340" eb="342">
      <t>シセツ</t>
    </rPh>
    <rPh sb="342" eb="344">
      <t>ウンエイ</t>
    </rPh>
    <rPh sb="345" eb="347">
      <t>イジ</t>
    </rPh>
    <rPh sb="355" eb="358">
      <t>アンテイテキ</t>
    </rPh>
    <phoneticPr fontId="5"/>
  </si>
  <si>
    <t>世界的にみても再生可能エネルギー産業の発展は目覚ましく、特に太陽光発電については、ソーラーパネル等の機器が日進月歩で進化を遂げており、家庭・企業の規模を問わず設置が相次いでいるため、住民の居住環境のみならず、山林や農地等の環境保全を抱える市町村にとっては脅威となっています。
そのような状況から、買取りを行う大手電力会社も再エネ出力制御(休日等の電力過剰供給による大規模停電等の回避対策)のルールに従い、発電施設(太陽光発電を含む)を輪番で停止する体制を整え、ここ九州管内でも平成30年度中から本格的な運用が始まりました。これにより、当初の推計値を下回る月・年度が発生するため、次年度以降も収入予定額の見直し（下方修正）が必要になりました。今後もルール（停止の指示等）には従いつつ、動向を注視していきます。
施設維持に関しては、「修繕費比率」が6.0％となっていますが、モジュール（パネル）の破損によるものがそのほとんどを占めています。また、「企業債残高対料金収入比率」が、開設当初から0値である理由は、初期費用に企業債は利用しておらず、基金を利用しているため、率の算出がありません。</t>
    <rPh sb="218" eb="220">
      <t>リンバン</t>
    </rPh>
    <rPh sb="233" eb="235">
      <t>キュウシュウ</t>
    </rPh>
    <rPh sb="235" eb="237">
      <t>カンナイ</t>
    </rPh>
    <rPh sb="239" eb="241">
      <t>ヘイセイ</t>
    </rPh>
    <rPh sb="243" eb="244">
      <t>ネン</t>
    </rPh>
    <rPh sb="244" eb="245">
      <t>ド</t>
    </rPh>
    <rPh sb="245" eb="246">
      <t>チュウ</t>
    </rPh>
    <rPh sb="248" eb="251">
      <t>ホンカクテキ</t>
    </rPh>
    <rPh sb="252" eb="254">
      <t>ウンヨウ</t>
    </rPh>
    <rPh sb="290" eb="293">
      <t>ジネンド</t>
    </rPh>
    <rPh sb="293" eb="295">
      <t>イコウ</t>
    </rPh>
    <rPh sb="296" eb="298">
      <t>シュウニュウ</t>
    </rPh>
    <rPh sb="298" eb="300">
      <t>ヨテイ</t>
    </rPh>
    <rPh sb="300" eb="301">
      <t>ガク</t>
    </rPh>
    <rPh sb="302" eb="304">
      <t>ミナオ</t>
    </rPh>
    <rPh sb="306" eb="308">
      <t>カホウ</t>
    </rPh>
    <rPh sb="308" eb="310">
      <t>シュウセイ</t>
    </rPh>
    <rPh sb="312" eb="314">
      <t>ヒツヨウ</t>
    </rPh>
    <rPh sb="321" eb="323">
      <t>コンゴ</t>
    </rPh>
    <rPh sb="328" eb="330">
      <t>テイシ</t>
    </rPh>
    <rPh sb="331" eb="333">
      <t>シジ</t>
    </rPh>
    <rPh sb="333" eb="334">
      <t>トウ</t>
    </rPh>
    <rPh sb="337" eb="338">
      <t>シタガ</t>
    </rPh>
    <rPh sb="342" eb="344">
      <t>ドウコウ</t>
    </rPh>
    <rPh sb="345" eb="347">
      <t>チュウシ</t>
    </rPh>
    <rPh sb="356" eb="358">
      <t>シセツ</t>
    </rPh>
    <rPh sb="358" eb="360">
      <t>イジ</t>
    </rPh>
    <rPh sb="361" eb="362">
      <t>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</si>
</sst>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shrinkToFit="1"/>
      <protection locked="0"/>
    </xf>
    <xf numFmtId="0" fontId="10" fillId="0" borderId="11" xfId="2" applyNumberFormat="1" applyFont="1" applyFill="1" applyBorder="1" applyAlignment="1" applyProtection="1">
      <alignment horizontal="center" vertical="center" shrinkToFit="1"/>
      <protection locked="0"/>
    </xf>
    <xf numFmtId="0" fontId="10" fillId="0" borderId="11" xfId="2" applyFont="1" applyBorder="1" applyAlignment="1" applyProtection="1">
      <alignment horizontal="center" vertical="center" shrinkToFi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192.3</c:v>
                </c:pt>
                <c:pt idx="1">
                  <c:v>165.5</c:v>
                </c:pt>
                <c:pt idx="2">
                  <c:v>147.5</c:v>
                </c:pt>
                <c:pt idx="3">
                  <c:v>123.6</c:v>
                </c:pt>
                <c:pt idx="4">
                  <c:v>132</c:v>
                </c:pt>
              </c:numCache>
            </c:numRef>
          </c:val>
          <c:extLst>
            <c:ext xmlns:c16="http://schemas.microsoft.com/office/drawing/2014/chart" uri="{C3380CC4-5D6E-409C-BE32-E72D297353CC}">
              <c16:uniqueId val="{00000000-B467-4A55-B806-9D084029B97D}"/>
            </c:ext>
          </c:extLst>
        </c:ser>
        <c:dLbls>
          <c:showLegendKey val="0"/>
          <c:showVal val="0"/>
          <c:showCatName val="0"/>
          <c:showSerName val="0"/>
          <c:showPercent val="0"/>
          <c:showBubbleSize val="0"/>
        </c:dLbls>
        <c:gapWidth val="180"/>
        <c:overlap val="-90"/>
        <c:axId val="83801984"/>
        <c:axId val="8380352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c:ext xmlns:c16="http://schemas.microsoft.com/office/drawing/2014/chart" uri="{C3380CC4-5D6E-409C-BE32-E72D297353CC}">
              <c16:uniqueId val="{00000001-B467-4A55-B806-9D084029B97D}"/>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467-4A55-B806-9D084029B97D}"/>
            </c:ext>
          </c:extLst>
        </c:ser>
        <c:dLbls>
          <c:showLegendKey val="0"/>
          <c:showVal val="0"/>
          <c:showCatName val="0"/>
          <c:showSerName val="0"/>
          <c:showPercent val="0"/>
          <c:showBubbleSize val="0"/>
        </c:dLbls>
        <c:marker val="1"/>
        <c:smooth val="0"/>
        <c:axId val="83801984"/>
        <c:axId val="83803520"/>
      </c:lineChart>
      <c:catAx>
        <c:axId val="83801984"/>
        <c:scaling>
          <c:orientation val="minMax"/>
        </c:scaling>
        <c:delete val="0"/>
        <c:axPos val="b"/>
        <c:numFmt formatCode="ge" sourceLinked="1"/>
        <c:majorTickMark val="none"/>
        <c:minorTickMark val="none"/>
        <c:tickLblPos val="none"/>
        <c:crossAx val="83803520"/>
        <c:crosses val="autoZero"/>
        <c:auto val="0"/>
        <c:lblAlgn val="ctr"/>
        <c:lblOffset val="100"/>
        <c:noMultiLvlLbl val="1"/>
      </c:catAx>
      <c:valAx>
        <c:axId val="8380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019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99E-4C95-839A-0BE94CD553E1}"/>
            </c:ext>
          </c:extLst>
        </c:ser>
        <c:dLbls>
          <c:showLegendKey val="0"/>
          <c:showVal val="0"/>
          <c:showCatName val="0"/>
          <c:showSerName val="0"/>
          <c:showPercent val="0"/>
          <c:showBubbleSize val="0"/>
        </c:dLbls>
        <c:gapWidth val="180"/>
        <c:overlap val="-90"/>
        <c:axId val="99780864"/>
        <c:axId val="9979123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c:ext xmlns:c16="http://schemas.microsoft.com/office/drawing/2014/chart" uri="{C3380CC4-5D6E-409C-BE32-E72D297353CC}">
              <c16:uniqueId val="{00000001-A99E-4C95-839A-0BE94CD553E1}"/>
            </c:ext>
          </c:extLst>
        </c:ser>
        <c:dLbls>
          <c:showLegendKey val="0"/>
          <c:showVal val="0"/>
          <c:showCatName val="0"/>
          <c:showSerName val="0"/>
          <c:showPercent val="0"/>
          <c:showBubbleSize val="0"/>
        </c:dLbls>
        <c:marker val="1"/>
        <c:smooth val="0"/>
        <c:axId val="99780864"/>
        <c:axId val="99791232"/>
      </c:lineChart>
      <c:catAx>
        <c:axId val="99780864"/>
        <c:scaling>
          <c:orientation val="minMax"/>
        </c:scaling>
        <c:delete val="0"/>
        <c:axPos val="b"/>
        <c:numFmt formatCode="ge" sourceLinked="1"/>
        <c:majorTickMark val="none"/>
        <c:minorTickMark val="none"/>
        <c:tickLblPos val="none"/>
        <c:crossAx val="99791232"/>
        <c:crosses val="autoZero"/>
        <c:auto val="0"/>
        <c:lblAlgn val="ctr"/>
        <c:lblOffset val="100"/>
        <c:noMultiLvlLbl val="1"/>
      </c:catAx>
      <c:valAx>
        <c:axId val="9979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78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30E-4C1D-A294-CD9996A80924}"/>
            </c:ext>
          </c:extLst>
        </c:ser>
        <c:dLbls>
          <c:showLegendKey val="0"/>
          <c:showVal val="0"/>
          <c:showCatName val="0"/>
          <c:showSerName val="0"/>
          <c:showPercent val="0"/>
          <c:showBubbleSize val="0"/>
        </c:dLbls>
        <c:gapWidth val="180"/>
        <c:overlap val="-90"/>
        <c:axId val="99821056"/>
        <c:axId val="99822976"/>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0E-4C1D-A294-CD9996A80924}"/>
            </c:ext>
          </c:extLst>
        </c:ser>
        <c:dLbls>
          <c:showLegendKey val="0"/>
          <c:showVal val="0"/>
          <c:showCatName val="0"/>
          <c:showSerName val="0"/>
          <c:showPercent val="0"/>
          <c:showBubbleSize val="0"/>
        </c:dLbls>
        <c:marker val="1"/>
        <c:smooth val="0"/>
        <c:axId val="99821056"/>
        <c:axId val="99822976"/>
      </c:lineChart>
      <c:catAx>
        <c:axId val="99821056"/>
        <c:scaling>
          <c:orientation val="minMax"/>
        </c:scaling>
        <c:delete val="0"/>
        <c:axPos val="b"/>
        <c:numFmt formatCode="ge" sourceLinked="1"/>
        <c:majorTickMark val="none"/>
        <c:minorTickMark val="none"/>
        <c:tickLblPos val="none"/>
        <c:crossAx val="99822976"/>
        <c:crosses val="autoZero"/>
        <c:auto val="0"/>
        <c:lblAlgn val="ctr"/>
        <c:lblOffset val="100"/>
        <c:noMultiLvlLbl val="1"/>
      </c:catAx>
      <c:valAx>
        <c:axId val="99822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821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428-4704-8D1C-925FA847BFB5}"/>
            </c:ext>
          </c:extLst>
        </c:ser>
        <c:dLbls>
          <c:showLegendKey val="0"/>
          <c:showVal val="0"/>
          <c:showCatName val="0"/>
          <c:showSerName val="0"/>
          <c:showPercent val="0"/>
          <c:showBubbleSize val="0"/>
        </c:dLbls>
        <c:gapWidth val="180"/>
        <c:overlap val="-90"/>
        <c:axId val="99865344"/>
        <c:axId val="99867264"/>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28-4704-8D1C-925FA847BFB5}"/>
            </c:ext>
          </c:extLst>
        </c:ser>
        <c:dLbls>
          <c:showLegendKey val="0"/>
          <c:showVal val="0"/>
          <c:showCatName val="0"/>
          <c:showSerName val="0"/>
          <c:showPercent val="0"/>
          <c:showBubbleSize val="0"/>
        </c:dLbls>
        <c:marker val="1"/>
        <c:smooth val="0"/>
        <c:axId val="99865344"/>
        <c:axId val="99867264"/>
      </c:lineChart>
      <c:catAx>
        <c:axId val="99865344"/>
        <c:scaling>
          <c:orientation val="minMax"/>
        </c:scaling>
        <c:delete val="0"/>
        <c:axPos val="b"/>
        <c:numFmt formatCode="ge" sourceLinked="1"/>
        <c:majorTickMark val="none"/>
        <c:minorTickMark val="none"/>
        <c:tickLblPos val="none"/>
        <c:crossAx val="99867264"/>
        <c:crosses val="autoZero"/>
        <c:auto val="0"/>
        <c:lblAlgn val="ctr"/>
        <c:lblOffset val="100"/>
        <c:noMultiLvlLbl val="1"/>
      </c:catAx>
      <c:valAx>
        <c:axId val="99867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865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EF4-4B35-ADB3-1EEAD3123737}"/>
            </c:ext>
          </c:extLst>
        </c:ser>
        <c:dLbls>
          <c:showLegendKey val="0"/>
          <c:showVal val="0"/>
          <c:showCatName val="0"/>
          <c:showSerName val="0"/>
          <c:showPercent val="0"/>
          <c:showBubbleSize val="0"/>
        </c:dLbls>
        <c:gapWidth val="180"/>
        <c:overlap val="-90"/>
        <c:axId val="99905536"/>
        <c:axId val="99907456"/>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F4-4B35-ADB3-1EEAD3123737}"/>
            </c:ext>
          </c:extLst>
        </c:ser>
        <c:dLbls>
          <c:showLegendKey val="0"/>
          <c:showVal val="0"/>
          <c:showCatName val="0"/>
          <c:showSerName val="0"/>
          <c:showPercent val="0"/>
          <c:showBubbleSize val="0"/>
        </c:dLbls>
        <c:marker val="1"/>
        <c:smooth val="0"/>
        <c:axId val="99905536"/>
        <c:axId val="99907456"/>
      </c:lineChart>
      <c:catAx>
        <c:axId val="99905536"/>
        <c:scaling>
          <c:orientation val="minMax"/>
        </c:scaling>
        <c:delete val="0"/>
        <c:axPos val="b"/>
        <c:numFmt formatCode="ge" sourceLinked="1"/>
        <c:majorTickMark val="none"/>
        <c:minorTickMark val="none"/>
        <c:tickLblPos val="none"/>
        <c:crossAx val="99907456"/>
        <c:crosses val="autoZero"/>
        <c:auto val="0"/>
        <c:lblAlgn val="ctr"/>
        <c:lblOffset val="100"/>
        <c:noMultiLvlLbl val="1"/>
      </c:catAx>
      <c:valAx>
        <c:axId val="999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9990553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2BA-40C3-8FFE-77ACFE8D7D68}"/>
            </c:ext>
          </c:extLst>
        </c:ser>
        <c:dLbls>
          <c:showLegendKey val="0"/>
          <c:showVal val="0"/>
          <c:showCatName val="0"/>
          <c:showSerName val="0"/>
          <c:showPercent val="0"/>
          <c:showBubbleSize val="0"/>
        </c:dLbls>
        <c:gapWidth val="180"/>
        <c:overlap val="-90"/>
        <c:axId val="99937280"/>
        <c:axId val="100664448"/>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BA-40C3-8FFE-77ACFE8D7D68}"/>
            </c:ext>
          </c:extLst>
        </c:ser>
        <c:dLbls>
          <c:showLegendKey val="0"/>
          <c:showVal val="0"/>
          <c:showCatName val="0"/>
          <c:showSerName val="0"/>
          <c:showPercent val="0"/>
          <c:showBubbleSize val="0"/>
        </c:dLbls>
        <c:marker val="1"/>
        <c:smooth val="0"/>
        <c:axId val="99937280"/>
        <c:axId val="100664448"/>
      </c:lineChart>
      <c:catAx>
        <c:axId val="99937280"/>
        <c:scaling>
          <c:orientation val="minMax"/>
        </c:scaling>
        <c:delete val="0"/>
        <c:axPos val="b"/>
        <c:numFmt formatCode="ge" sourceLinked="1"/>
        <c:majorTickMark val="none"/>
        <c:minorTickMark val="none"/>
        <c:tickLblPos val="none"/>
        <c:crossAx val="100664448"/>
        <c:crosses val="autoZero"/>
        <c:auto val="0"/>
        <c:lblAlgn val="ctr"/>
        <c:lblOffset val="100"/>
        <c:noMultiLvlLbl val="1"/>
      </c:catAx>
      <c:valAx>
        <c:axId val="1006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937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EAF-4F59-99B6-33EE3FB98F04}"/>
            </c:ext>
          </c:extLst>
        </c:ser>
        <c:dLbls>
          <c:showLegendKey val="0"/>
          <c:showVal val="0"/>
          <c:showCatName val="0"/>
          <c:showSerName val="0"/>
          <c:showPercent val="0"/>
          <c:showBubbleSize val="0"/>
        </c:dLbls>
        <c:gapWidth val="180"/>
        <c:overlap val="-90"/>
        <c:axId val="100710656"/>
        <c:axId val="1007210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AF-4F59-99B6-33EE3FB98F04}"/>
            </c:ext>
          </c:extLst>
        </c:ser>
        <c:dLbls>
          <c:showLegendKey val="0"/>
          <c:showVal val="0"/>
          <c:showCatName val="0"/>
          <c:showSerName val="0"/>
          <c:showPercent val="0"/>
          <c:showBubbleSize val="0"/>
        </c:dLbls>
        <c:marker val="1"/>
        <c:smooth val="0"/>
        <c:axId val="100710656"/>
        <c:axId val="100721024"/>
      </c:lineChart>
      <c:catAx>
        <c:axId val="100710656"/>
        <c:scaling>
          <c:orientation val="minMax"/>
        </c:scaling>
        <c:delete val="0"/>
        <c:axPos val="b"/>
        <c:numFmt formatCode="ge" sourceLinked="1"/>
        <c:majorTickMark val="none"/>
        <c:minorTickMark val="none"/>
        <c:tickLblPos val="none"/>
        <c:crossAx val="100721024"/>
        <c:crosses val="autoZero"/>
        <c:auto val="0"/>
        <c:lblAlgn val="ctr"/>
        <c:lblOffset val="100"/>
        <c:noMultiLvlLbl val="1"/>
      </c:catAx>
      <c:valAx>
        <c:axId val="10072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710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6ED-44B2-BC58-8E94C941A0B4}"/>
            </c:ext>
          </c:extLst>
        </c:ser>
        <c:dLbls>
          <c:showLegendKey val="0"/>
          <c:showVal val="0"/>
          <c:showCatName val="0"/>
          <c:showSerName val="0"/>
          <c:showPercent val="0"/>
          <c:showBubbleSize val="0"/>
        </c:dLbls>
        <c:gapWidth val="180"/>
        <c:overlap val="-90"/>
        <c:axId val="100816384"/>
        <c:axId val="100818304"/>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ED-44B2-BC58-8E94C941A0B4}"/>
            </c:ext>
          </c:extLst>
        </c:ser>
        <c:dLbls>
          <c:showLegendKey val="0"/>
          <c:showVal val="0"/>
          <c:showCatName val="0"/>
          <c:showSerName val="0"/>
          <c:showPercent val="0"/>
          <c:showBubbleSize val="0"/>
        </c:dLbls>
        <c:marker val="1"/>
        <c:smooth val="0"/>
        <c:axId val="100816384"/>
        <c:axId val="100818304"/>
      </c:lineChart>
      <c:catAx>
        <c:axId val="100816384"/>
        <c:scaling>
          <c:orientation val="minMax"/>
        </c:scaling>
        <c:delete val="0"/>
        <c:axPos val="b"/>
        <c:numFmt formatCode="ge" sourceLinked="1"/>
        <c:majorTickMark val="none"/>
        <c:minorTickMark val="none"/>
        <c:tickLblPos val="none"/>
        <c:crossAx val="100818304"/>
        <c:crosses val="autoZero"/>
        <c:auto val="0"/>
        <c:lblAlgn val="ctr"/>
        <c:lblOffset val="100"/>
        <c:noMultiLvlLbl val="1"/>
      </c:catAx>
      <c:valAx>
        <c:axId val="100818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816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818-42AF-8388-049629638847}"/>
            </c:ext>
          </c:extLst>
        </c:ser>
        <c:dLbls>
          <c:showLegendKey val="0"/>
          <c:showVal val="0"/>
          <c:showCatName val="0"/>
          <c:showSerName val="0"/>
          <c:showPercent val="0"/>
          <c:showBubbleSize val="0"/>
        </c:dLbls>
        <c:gapWidth val="180"/>
        <c:overlap val="-90"/>
        <c:axId val="100860672"/>
        <c:axId val="10086259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18-42AF-8388-049629638847}"/>
            </c:ext>
          </c:extLst>
        </c:ser>
        <c:dLbls>
          <c:showLegendKey val="0"/>
          <c:showVal val="0"/>
          <c:showCatName val="0"/>
          <c:showSerName val="0"/>
          <c:showPercent val="0"/>
          <c:showBubbleSize val="0"/>
        </c:dLbls>
        <c:marker val="1"/>
        <c:smooth val="0"/>
        <c:axId val="100860672"/>
        <c:axId val="100862592"/>
      </c:lineChart>
      <c:catAx>
        <c:axId val="100860672"/>
        <c:scaling>
          <c:orientation val="minMax"/>
        </c:scaling>
        <c:delete val="0"/>
        <c:axPos val="b"/>
        <c:numFmt formatCode="ge" sourceLinked="1"/>
        <c:majorTickMark val="none"/>
        <c:minorTickMark val="none"/>
        <c:tickLblPos val="none"/>
        <c:crossAx val="100862592"/>
        <c:crosses val="autoZero"/>
        <c:auto val="0"/>
        <c:lblAlgn val="ctr"/>
        <c:lblOffset val="100"/>
        <c:noMultiLvlLbl val="1"/>
      </c:catAx>
      <c:valAx>
        <c:axId val="100862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860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327-4D7B-BBDD-FC4A159DD38E}"/>
            </c:ext>
          </c:extLst>
        </c:ser>
        <c:dLbls>
          <c:showLegendKey val="0"/>
          <c:showVal val="0"/>
          <c:showCatName val="0"/>
          <c:showSerName val="0"/>
          <c:showPercent val="0"/>
          <c:showBubbleSize val="0"/>
        </c:dLbls>
        <c:gapWidth val="180"/>
        <c:overlap val="-90"/>
        <c:axId val="100897536"/>
        <c:axId val="100899456"/>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27-4D7B-BBDD-FC4A159DD38E}"/>
            </c:ext>
          </c:extLst>
        </c:ser>
        <c:dLbls>
          <c:showLegendKey val="0"/>
          <c:showVal val="0"/>
          <c:showCatName val="0"/>
          <c:showSerName val="0"/>
          <c:showPercent val="0"/>
          <c:showBubbleSize val="0"/>
        </c:dLbls>
        <c:marker val="1"/>
        <c:smooth val="0"/>
        <c:axId val="100897536"/>
        <c:axId val="100899456"/>
      </c:lineChart>
      <c:catAx>
        <c:axId val="100897536"/>
        <c:scaling>
          <c:orientation val="minMax"/>
        </c:scaling>
        <c:delete val="0"/>
        <c:axPos val="b"/>
        <c:numFmt formatCode="ge" sourceLinked="1"/>
        <c:majorTickMark val="none"/>
        <c:minorTickMark val="none"/>
        <c:tickLblPos val="none"/>
        <c:crossAx val="100899456"/>
        <c:crosses val="autoZero"/>
        <c:auto val="0"/>
        <c:lblAlgn val="ctr"/>
        <c:lblOffset val="100"/>
        <c:noMultiLvlLbl val="1"/>
      </c:catAx>
      <c:valAx>
        <c:axId val="100899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897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F22-4560-93D8-5C83C99E7E5E}"/>
            </c:ext>
          </c:extLst>
        </c:ser>
        <c:dLbls>
          <c:showLegendKey val="0"/>
          <c:showVal val="0"/>
          <c:showCatName val="0"/>
          <c:showSerName val="0"/>
          <c:showPercent val="0"/>
          <c:showBubbleSize val="0"/>
        </c:dLbls>
        <c:gapWidth val="180"/>
        <c:overlap val="-90"/>
        <c:axId val="102199680"/>
        <c:axId val="102201600"/>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22-4560-93D8-5C83C99E7E5E}"/>
            </c:ext>
          </c:extLst>
        </c:ser>
        <c:dLbls>
          <c:showLegendKey val="0"/>
          <c:showVal val="0"/>
          <c:showCatName val="0"/>
          <c:showSerName val="0"/>
          <c:showPercent val="0"/>
          <c:showBubbleSize val="0"/>
        </c:dLbls>
        <c:marker val="1"/>
        <c:smooth val="0"/>
        <c:axId val="102199680"/>
        <c:axId val="102201600"/>
      </c:lineChart>
      <c:catAx>
        <c:axId val="102199680"/>
        <c:scaling>
          <c:orientation val="minMax"/>
        </c:scaling>
        <c:delete val="0"/>
        <c:axPos val="b"/>
        <c:numFmt formatCode="ge" sourceLinked="1"/>
        <c:majorTickMark val="none"/>
        <c:minorTickMark val="none"/>
        <c:tickLblPos val="none"/>
        <c:crossAx val="102201600"/>
        <c:crosses val="autoZero"/>
        <c:auto val="0"/>
        <c:lblAlgn val="ctr"/>
        <c:lblOffset val="100"/>
        <c:noMultiLvlLbl val="1"/>
      </c:catAx>
      <c:valAx>
        <c:axId val="102201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199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1686.7</c:v>
                </c:pt>
                <c:pt idx="1">
                  <c:v>286.3</c:v>
                </c:pt>
                <c:pt idx="2">
                  <c:v>2223.6999999999998</c:v>
                </c:pt>
                <c:pt idx="3">
                  <c:v>693.4</c:v>
                </c:pt>
                <c:pt idx="4">
                  <c:v>674.2</c:v>
                </c:pt>
              </c:numCache>
            </c:numRef>
          </c:val>
          <c:extLst>
            <c:ext xmlns:c16="http://schemas.microsoft.com/office/drawing/2014/chart" uri="{C3380CC4-5D6E-409C-BE32-E72D297353CC}">
              <c16:uniqueId val="{00000000-4619-44E2-B635-67624CDA3664}"/>
            </c:ext>
          </c:extLst>
        </c:ser>
        <c:dLbls>
          <c:showLegendKey val="0"/>
          <c:showVal val="0"/>
          <c:showCatName val="0"/>
          <c:showSerName val="0"/>
          <c:showPercent val="0"/>
          <c:showBubbleSize val="0"/>
        </c:dLbls>
        <c:gapWidth val="180"/>
        <c:overlap val="-90"/>
        <c:axId val="89107456"/>
        <c:axId val="89117440"/>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c:ext xmlns:c16="http://schemas.microsoft.com/office/drawing/2014/chart" uri="{C3380CC4-5D6E-409C-BE32-E72D297353CC}">
              <c16:uniqueId val="{00000001-4619-44E2-B635-67624CDA3664}"/>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619-44E2-B635-67624CDA3664}"/>
            </c:ext>
          </c:extLst>
        </c:ser>
        <c:dLbls>
          <c:showLegendKey val="0"/>
          <c:showVal val="0"/>
          <c:showCatName val="0"/>
          <c:showSerName val="0"/>
          <c:showPercent val="0"/>
          <c:showBubbleSize val="0"/>
        </c:dLbls>
        <c:marker val="1"/>
        <c:smooth val="0"/>
        <c:axId val="89107456"/>
        <c:axId val="89117440"/>
      </c:lineChart>
      <c:catAx>
        <c:axId val="89107456"/>
        <c:scaling>
          <c:orientation val="minMax"/>
        </c:scaling>
        <c:delete val="0"/>
        <c:axPos val="b"/>
        <c:numFmt formatCode="ge" sourceLinked="1"/>
        <c:majorTickMark val="none"/>
        <c:minorTickMark val="none"/>
        <c:tickLblPos val="none"/>
        <c:crossAx val="89117440"/>
        <c:crosses val="autoZero"/>
        <c:auto val="0"/>
        <c:lblAlgn val="ctr"/>
        <c:lblOffset val="100"/>
        <c:noMultiLvlLbl val="1"/>
      </c:catAx>
      <c:valAx>
        <c:axId val="89117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9107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2DE-42AA-8A91-2CC784074CDD}"/>
            </c:ext>
          </c:extLst>
        </c:ser>
        <c:dLbls>
          <c:showLegendKey val="0"/>
          <c:showVal val="0"/>
          <c:showCatName val="0"/>
          <c:showSerName val="0"/>
          <c:showPercent val="0"/>
          <c:showBubbleSize val="0"/>
        </c:dLbls>
        <c:gapWidth val="180"/>
        <c:overlap val="-90"/>
        <c:axId val="102227328"/>
        <c:axId val="102229504"/>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DE-42AA-8A91-2CC784074CDD}"/>
            </c:ext>
          </c:extLst>
        </c:ser>
        <c:dLbls>
          <c:showLegendKey val="0"/>
          <c:showVal val="0"/>
          <c:showCatName val="0"/>
          <c:showSerName val="0"/>
          <c:showPercent val="0"/>
          <c:showBubbleSize val="0"/>
        </c:dLbls>
        <c:marker val="1"/>
        <c:smooth val="0"/>
        <c:axId val="102227328"/>
        <c:axId val="102229504"/>
      </c:lineChart>
      <c:catAx>
        <c:axId val="102227328"/>
        <c:scaling>
          <c:orientation val="minMax"/>
        </c:scaling>
        <c:delete val="0"/>
        <c:axPos val="b"/>
        <c:numFmt formatCode="ge" sourceLinked="1"/>
        <c:majorTickMark val="none"/>
        <c:minorTickMark val="none"/>
        <c:tickLblPos val="none"/>
        <c:crossAx val="102229504"/>
        <c:crosses val="autoZero"/>
        <c:auto val="0"/>
        <c:lblAlgn val="ctr"/>
        <c:lblOffset val="100"/>
        <c:noMultiLvlLbl val="1"/>
      </c:catAx>
      <c:valAx>
        <c:axId val="102229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227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05A-465C-9E70-50E87EFA74FC}"/>
            </c:ext>
          </c:extLst>
        </c:ser>
        <c:dLbls>
          <c:showLegendKey val="0"/>
          <c:showVal val="0"/>
          <c:showCatName val="0"/>
          <c:showSerName val="0"/>
          <c:showPercent val="0"/>
          <c:showBubbleSize val="0"/>
        </c:dLbls>
        <c:gapWidth val="180"/>
        <c:overlap val="-90"/>
        <c:axId val="101010432"/>
        <c:axId val="101033088"/>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5A-465C-9E70-50E87EFA74FC}"/>
            </c:ext>
          </c:extLst>
        </c:ser>
        <c:dLbls>
          <c:showLegendKey val="0"/>
          <c:showVal val="0"/>
          <c:showCatName val="0"/>
          <c:showSerName val="0"/>
          <c:showPercent val="0"/>
          <c:showBubbleSize val="0"/>
        </c:dLbls>
        <c:marker val="1"/>
        <c:smooth val="0"/>
        <c:axId val="101010432"/>
        <c:axId val="101033088"/>
      </c:lineChart>
      <c:catAx>
        <c:axId val="101010432"/>
        <c:scaling>
          <c:orientation val="minMax"/>
        </c:scaling>
        <c:delete val="0"/>
        <c:axPos val="b"/>
        <c:numFmt formatCode="ge" sourceLinked="1"/>
        <c:majorTickMark val="none"/>
        <c:minorTickMark val="none"/>
        <c:tickLblPos val="none"/>
        <c:crossAx val="101033088"/>
        <c:crosses val="autoZero"/>
        <c:auto val="0"/>
        <c:lblAlgn val="ctr"/>
        <c:lblOffset val="100"/>
        <c:noMultiLvlLbl val="1"/>
      </c:catAx>
      <c:valAx>
        <c:axId val="101033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010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947-4C11-99A7-2E56DDFEBCE6}"/>
            </c:ext>
          </c:extLst>
        </c:ser>
        <c:dLbls>
          <c:showLegendKey val="0"/>
          <c:showVal val="0"/>
          <c:showCatName val="0"/>
          <c:showSerName val="0"/>
          <c:showPercent val="0"/>
          <c:showBubbleSize val="0"/>
        </c:dLbls>
        <c:gapWidth val="180"/>
        <c:overlap val="-90"/>
        <c:axId val="102246656"/>
        <c:axId val="10224883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47-4C11-99A7-2E56DDFEBCE6}"/>
            </c:ext>
          </c:extLst>
        </c:ser>
        <c:dLbls>
          <c:showLegendKey val="0"/>
          <c:showVal val="0"/>
          <c:showCatName val="0"/>
          <c:showSerName val="0"/>
          <c:showPercent val="0"/>
          <c:showBubbleSize val="0"/>
        </c:dLbls>
        <c:marker val="1"/>
        <c:smooth val="0"/>
        <c:axId val="102246656"/>
        <c:axId val="102248832"/>
      </c:lineChart>
      <c:catAx>
        <c:axId val="102246656"/>
        <c:scaling>
          <c:orientation val="minMax"/>
        </c:scaling>
        <c:delete val="0"/>
        <c:axPos val="b"/>
        <c:numFmt formatCode="ge" sourceLinked="1"/>
        <c:majorTickMark val="none"/>
        <c:minorTickMark val="none"/>
        <c:tickLblPos val="none"/>
        <c:crossAx val="102248832"/>
        <c:crosses val="autoZero"/>
        <c:auto val="0"/>
        <c:lblAlgn val="ctr"/>
        <c:lblOffset val="100"/>
        <c:noMultiLvlLbl val="1"/>
      </c:catAx>
      <c:valAx>
        <c:axId val="102248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246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9AA-4FD8-B6CF-7209704181D3}"/>
            </c:ext>
          </c:extLst>
        </c:ser>
        <c:dLbls>
          <c:showLegendKey val="0"/>
          <c:showVal val="0"/>
          <c:showCatName val="0"/>
          <c:showSerName val="0"/>
          <c:showPercent val="0"/>
          <c:showBubbleSize val="0"/>
        </c:dLbls>
        <c:gapWidth val="180"/>
        <c:overlap val="-90"/>
        <c:axId val="102290560"/>
        <c:axId val="102292480"/>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AA-4FD8-B6CF-7209704181D3}"/>
            </c:ext>
          </c:extLst>
        </c:ser>
        <c:dLbls>
          <c:showLegendKey val="0"/>
          <c:showVal val="0"/>
          <c:showCatName val="0"/>
          <c:showSerName val="0"/>
          <c:showPercent val="0"/>
          <c:showBubbleSize val="0"/>
        </c:dLbls>
        <c:marker val="1"/>
        <c:smooth val="0"/>
        <c:axId val="102290560"/>
        <c:axId val="102292480"/>
      </c:lineChart>
      <c:catAx>
        <c:axId val="102290560"/>
        <c:scaling>
          <c:orientation val="minMax"/>
        </c:scaling>
        <c:delete val="0"/>
        <c:axPos val="b"/>
        <c:numFmt formatCode="ge" sourceLinked="1"/>
        <c:majorTickMark val="none"/>
        <c:minorTickMark val="none"/>
        <c:tickLblPos val="none"/>
        <c:crossAx val="102292480"/>
        <c:crosses val="autoZero"/>
        <c:auto val="0"/>
        <c:lblAlgn val="ctr"/>
        <c:lblOffset val="100"/>
        <c:noMultiLvlLbl val="1"/>
      </c:catAx>
      <c:valAx>
        <c:axId val="10229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290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24C-4637-9FC1-88B5756F604A}"/>
            </c:ext>
          </c:extLst>
        </c:ser>
        <c:dLbls>
          <c:showLegendKey val="0"/>
          <c:showVal val="0"/>
          <c:showCatName val="0"/>
          <c:showSerName val="0"/>
          <c:showPercent val="0"/>
          <c:showBubbleSize val="0"/>
        </c:dLbls>
        <c:gapWidth val="180"/>
        <c:overlap val="-90"/>
        <c:axId val="102334848"/>
        <c:axId val="102336768"/>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4C-4637-9FC1-88B5756F604A}"/>
            </c:ext>
          </c:extLst>
        </c:ser>
        <c:dLbls>
          <c:showLegendKey val="0"/>
          <c:showVal val="0"/>
          <c:showCatName val="0"/>
          <c:showSerName val="0"/>
          <c:showPercent val="0"/>
          <c:showBubbleSize val="0"/>
        </c:dLbls>
        <c:marker val="1"/>
        <c:smooth val="0"/>
        <c:axId val="102334848"/>
        <c:axId val="102336768"/>
      </c:lineChart>
      <c:catAx>
        <c:axId val="102334848"/>
        <c:scaling>
          <c:orientation val="minMax"/>
        </c:scaling>
        <c:delete val="0"/>
        <c:axPos val="b"/>
        <c:numFmt formatCode="ge" sourceLinked="1"/>
        <c:majorTickMark val="none"/>
        <c:minorTickMark val="none"/>
        <c:tickLblPos val="none"/>
        <c:crossAx val="102336768"/>
        <c:crosses val="autoZero"/>
        <c:auto val="0"/>
        <c:lblAlgn val="ctr"/>
        <c:lblOffset val="100"/>
        <c:noMultiLvlLbl val="1"/>
      </c:catAx>
      <c:valAx>
        <c:axId val="102336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33484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4E6-49AD-A0E6-4B5B7FEDEED7}"/>
            </c:ext>
          </c:extLst>
        </c:ser>
        <c:dLbls>
          <c:showLegendKey val="0"/>
          <c:showVal val="0"/>
          <c:showCatName val="0"/>
          <c:showSerName val="0"/>
          <c:showPercent val="0"/>
          <c:showBubbleSize val="0"/>
        </c:dLbls>
        <c:gapWidth val="180"/>
        <c:overlap val="-90"/>
        <c:axId val="102362496"/>
        <c:axId val="10047641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E6-49AD-A0E6-4B5B7FEDEED7}"/>
            </c:ext>
          </c:extLst>
        </c:ser>
        <c:dLbls>
          <c:showLegendKey val="0"/>
          <c:showVal val="0"/>
          <c:showCatName val="0"/>
          <c:showSerName val="0"/>
          <c:showPercent val="0"/>
          <c:showBubbleSize val="0"/>
        </c:dLbls>
        <c:marker val="1"/>
        <c:smooth val="0"/>
        <c:axId val="102362496"/>
        <c:axId val="100476416"/>
      </c:lineChart>
      <c:catAx>
        <c:axId val="102362496"/>
        <c:scaling>
          <c:orientation val="minMax"/>
        </c:scaling>
        <c:delete val="0"/>
        <c:axPos val="b"/>
        <c:numFmt formatCode="ge" sourceLinked="1"/>
        <c:majorTickMark val="none"/>
        <c:minorTickMark val="none"/>
        <c:tickLblPos val="none"/>
        <c:crossAx val="100476416"/>
        <c:crosses val="autoZero"/>
        <c:auto val="0"/>
        <c:lblAlgn val="ctr"/>
        <c:lblOffset val="100"/>
        <c:noMultiLvlLbl val="1"/>
      </c:catAx>
      <c:valAx>
        <c:axId val="100476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362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10.8</c:v>
                </c:pt>
                <c:pt idx="1">
                  <c:v>13.7</c:v>
                </c:pt>
                <c:pt idx="2">
                  <c:v>14.4</c:v>
                </c:pt>
                <c:pt idx="3">
                  <c:v>14.7</c:v>
                </c:pt>
                <c:pt idx="4">
                  <c:v>13</c:v>
                </c:pt>
              </c:numCache>
            </c:numRef>
          </c:val>
          <c:extLst>
            <c:ext xmlns:c16="http://schemas.microsoft.com/office/drawing/2014/chart" uri="{C3380CC4-5D6E-409C-BE32-E72D297353CC}">
              <c16:uniqueId val="{00000000-E435-41EF-81BE-211982A22FDC}"/>
            </c:ext>
          </c:extLst>
        </c:ser>
        <c:dLbls>
          <c:showLegendKey val="0"/>
          <c:showVal val="0"/>
          <c:showCatName val="0"/>
          <c:showSerName val="0"/>
          <c:showPercent val="0"/>
          <c:showBubbleSize val="0"/>
        </c:dLbls>
        <c:gapWidth val="180"/>
        <c:overlap val="-90"/>
        <c:axId val="100514432"/>
        <c:axId val="10051660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13.7</c:v>
                </c:pt>
                <c:pt idx="1">
                  <c:v>12</c:v>
                </c:pt>
                <c:pt idx="2">
                  <c:v>14.5</c:v>
                </c:pt>
                <c:pt idx="3">
                  <c:v>14.9</c:v>
                </c:pt>
                <c:pt idx="4">
                  <c:v>15.2</c:v>
                </c:pt>
              </c:numCache>
            </c:numRef>
          </c:val>
          <c:smooth val="0"/>
          <c:extLst>
            <c:ext xmlns:c16="http://schemas.microsoft.com/office/drawing/2014/chart" uri="{C3380CC4-5D6E-409C-BE32-E72D297353CC}">
              <c16:uniqueId val="{00000001-E435-41EF-81BE-211982A22FDC}"/>
            </c:ext>
          </c:extLst>
        </c:ser>
        <c:dLbls>
          <c:showLegendKey val="0"/>
          <c:showVal val="0"/>
          <c:showCatName val="0"/>
          <c:showSerName val="0"/>
          <c:showPercent val="0"/>
          <c:showBubbleSize val="0"/>
        </c:dLbls>
        <c:marker val="1"/>
        <c:smooth val="0"/>
        <c:axId val="100514432"/>
        <c:axId val="100516608"/>
      </c:lineChart>
      <c:catAx>
        <c:axId val="100514432"/>
        <c:scaling>
          <c:orientation val="minMax"/>
        </c:scaling>
        <c:delete val="0"/>
        <c:axPos val="b"/>
        <c:numFmt formatCode="ge" sourceLinked="1"/>
        <c:majorTickMark val="none"/>
        <c:minorTickMark val="none"/>
        <c:tickLblPos val="none"/>
        <c:crossAx val="100516608"/>
        <c:crosses val="autoZero"/>
        <c:auto val="0"/>
        <c:lblAlgn val="ctr"/>
        <c:lblOffset val="100"/>
        <c:noMultiLvlLbl val="1"/>
      </c:catAx>
      <c:valAx>
        <c:axId val="100516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5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3.7</c:v>
                </c:pt>
                <c:pt idx="1">
                  <c:v>1.1000000000000001</c:v>
                </c:pt>
                <c:pt idx="2">
                  <c:v>0</c:v>
                </c:pt>
                <c:pt idx="3">
                  <c:v>6.1</c:v>
                </c:pt>
                <c:pt idx="4">
                  <c:v>6</c:v>
                </c:pt>
              </c:numCache>
            </c:numRef>
          </c:val>
          <c:extLst>
            <c:ext xmlns:c16="http://schemas.microsoft.com/office/drawing/2014/chart" uri="{C3380CC4-5D6E-409C-BE32-E72D297353CC}">
              <c16:uniqueId val="{00000000-0D0B-4551-850A-14020ED0DD7D}"/>
            </c:ext>
          </c:extLst>
        </c:ser>
        <c:dLbls>
          <c:showLegendKey val="0"/>
          <c:showVal val="0"/>
          <c:showCatName val="0"/>
          <c:showSerName val="0"/>
          <c:showPercent val="0"/>
          <c:showBubbleSize val="0"/>
        </c:dLbls>
        <c:gapWidth val="180"/>
        <c:overlap val="-90"/>
        <c:axId val="100566528"/>
        <c:axId val="10056844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2.5</c:v>
                </c:pt>
                <c:pt idx="1">
                  <c:v>0.3</c:v>
                </c:pt>
                <c:pt idx="2">
                  <c:v>0.3</c:v>
                </c:pt>
                <c:pt idx="3">
                  <c:v>0.3</c:v>
                </c:pt>
                <c:pt idx="4">
                  <c:v>0.7</c:v>
                </c:pt>
              </c:numCache>
            </c:numRef>
          </c:val>
          <c:smooth val="0"/>
          <c:extLst>
            <c:ext xmlns:c16="http://schemas.microsoft.com/office/drawing/2014/chart" uri="{C3380CC4-5D6E-409C-BE32-E72D297353CC}">
              <c16:uniqueId val="{00000001-0D0B-4551-850A-14020ED0DD7D}"/>
            </c:ext>
          </c:extLst>
        </c:ser>
        <c:dLbls>
          <c:showLegendKey val="0"/>
          <c:showVal val="0"/>
          <c:showCatName val="0"/>
          <c:showSerName val="0"/>
          <c:showPercent val="0"/>
          <c:showBubbleSize val="0"/>
        </c:dLbls>
        <c:marker val="1"/>
        <c:smooth val="0"/>
        <c:axId val="100566528"/>
        <c:axId val="100568448"/>
      </c:lineChart>
      <c:catAx>
        <c:axId val="100566528"/>
        <c:scaling>
          <c:orientation val="minMax"/>
        </c:scaling>
        <c:delete val="0"/>
        <c:axPos val="b"/>
        <c:numFmt formatCode="ge" sourceLinked="1"/>
        <c:majorTickMark val="none"/>
        <c:minorTickMark val="none"/>
        <c:tickLblPos val="none"/>
        <c:crossAx val="100568448"/>
        <c:crosses val="autoZero"/>
        <c:auto val="0"/>
        <c:lblAlgn val="ctr"/>
        <c:lblOffset val="100"/>
        <c:noMultiLvlLbl val="1"/>
      </c:catAx>
      <c:valAx>
        <c:axId val="100568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566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2C11-448F-8F2F-8AC7FC07FB2D}"/>
            </c:ext>
          </c:extLst>
        </c:ser>
        <c:dLbls>
          <c:showLegendKey val="0"/>
          <c:showVal val="0"/>
          <c:showCatName val="0"/>
          <c:showSerName val="0"/>
          <c:showPercent val="0"/>
          <c:showBubbleSize val="0"/>
        </c:dLbls>
        <c:gapWidth val="180"/>
        <c:overlap val="-90"/>
        <c:axId val="102707584"/>
        <c:axId val="10270950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259</c:v>
                </c:pt>
                <c:pt idx="1">
                  <c:v>197.2</c:v>
                </c:pt>
                <c:pt idx="2">
                  <c:v>181.3</c:v>
                </c:pt>
                <c:pt idx="3">
                  <c:v>164.9</c:v>
                </c:pt>
                <c:pt idx="4">
                  <c:v>146.19999999999999</c:v>
                </c:pt>
              </c:numCache>
            </c:numRef>
          </c:val>
          <c:smooth val="0"/>
          <c:extLst>
            <c:ext xmlns:c16="http://schemas.microsoft.com/office/drawing/2014/chart" uri="{C3380CC4-5D6E-409C-BE32-E72D297353CC}">
              <c16:uniqueId val="{00000001-2C11-448F-8F2F-8AC7FC07FB2D}"/>
            </c:ext>
          </c:extLst>
        </c:ser>
        <c:dLbls>
          <c:showLegendKey val="0"/>
          <c:showVal val="0"/>
          <c:showCatName val="0"/>
          <c:showSerName val="0"/>
          <c:showPercent val="0"/>
          <c:showBubbleSize val="0"/>
        </c:dLbls>
        <c:marker val="1"/>
        <c:smooth val="0"/>
        <c:axId val="102707584"/>
        <c:axId val="102709504"/>
      </c:lineChart>
      <c:catAx>
        <c:axId val="102707584"/>
        <c:scaling>
          <c:orientation val="minMax"/>
        </c:scaling>
        <c:delete val="0"/>
        <c:axPos val="b"/>
        <c:numFmt formatCode="ge" sourceLinked="1"/>
        <c:majorTickMark val="none"/>
        <c:minorTickMark val="none"/>
        <c:tickLblPos val="none"/>
        <c:crossAx val="102709504"/>
        <c:crosses val="autoZero"/>
        <c:auto val="0"/>
        <c:lblAlgn val="ctr"/>
        <c:lblOffset val="100"/>
        <c:noMultiLvlLbl val="1"/>
      </c:catAx>
      <c:valAx>
        <c:axId val="102709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707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8FD-4A60-8D11-33CDB76FE21F}"/>
            </c:ext>
          </c:extLst>
        </c:ser>
        <c:dLbls>
          <c:showLegendKey val="0"/>
          <c:showVal val="0"/>
          <c:showCatName val="0"/>
          <c:showSerName val="0"/>
          <c:showPercent val="0"/>
          <c:showBubbleSize val="0"/>
        </c:dLbls>
        <c:gapWidth val="180"/>
        <c:overlap val="-90"/>
        <c:axId val="102739328"/>
        <c:axId val="10274560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FD-4A60-8D11-33CDB76FE21F}"/>
            </c:ext>
          </c:extLst>
        </c:ser>
        <c:dLbls>
          <c:showLegendKey val="0"/>
          <c:showVal val="0"/>
          <c:showCatName val="0"/>
          <c:showSerName val="0"/>
          <c:showPercent val="0"/>
          <c:showBubbleSize val="0"/>
        </c:dLbls>
        <c:marker val="1"/>
        <c:smooth val="0"/>
        <c:axId val="102739328"/>
        <c:axId val="102745600"/>
      </c:lineChart>
      <c:catAx>
        <c:axId val="102739328"/>
        <c:scaling>
          <c:orientation val="minMax"/>
        </c:scaling>
        <c:delete val="0"/>
        <c:axPos val="b"/>
        <c:numFmt formatCode="ge" sourceLinked="1"/>
        <c:majorTickMark val="none"/>
        <c:minorTickMark val="none"/>
        <c:tickLblPos val="none"/>
        <c:crossAx val="102745600"/>
        <c:crosses val="autoZero"/>
        <c:auto val="0"/>
        <c:lblAlgn val="ctr"/>
        <c:lblOffset val="100"/>
        <c:noMultiLvlLbl val="1"/>
      </c:catAx>
      <c:valAx>
        <c:axId val="102745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739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8AE-404E-97B6-600796AB7D52}"/>
            </c:ext>
          </c:extLst>
        </c:ser>
        <c:dLbls>
          <c:showLegendKey val="0"/>
          <c:showVal val="0"/>
          <c:showCatName val="0"/>
          <c:showSerName val="0"/>
          <c:showPercent val="0"/>
          <c:showBubbleSize val="0"/>
        </c:dLbls>
        <c:gapWidth val="180"/>
        <c:overlap val="-90"/>
        <c:axId val="98333056"/>
        <c:axId val="9833459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AE-404E-97B6-600796AB7D52}"/>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D8AE-404E-97B6-600796AB7D52}"/>
            </c:ext>
          </c:extLst>
        </c:ser>
        <c:dLbls>
          <c:showLegendKey val="0"/>
          <c:showVal val="0"/>
          <c:showCatName val="0"/>
          <c:showSerName val="0"/>
          <c:showPercent val="0"/>
          <c:showBubbleSize val="0"/>
        </c:dLbls>
        <c:marker val="1"/>
        <c:smooth val="0"/>
        <c:axId val="98333056"/>
        <c:axId val="98334592"/>
      </c:lineChart>
      <c:catAx>
        <c:axId val="98333056"/>
        <c:scaling>
          <c:orientation val="minMax"/>
        </c:scaling>
        <c:delete val="0"/>
        <c:axPos val="b"/>
        <c:numFmt formatCode="ge" sourceLinked="1"/>
        <c:majorTickMark val="none"/>
        <c:minorTickMark val="none"/>
        <c:tickLblPos val="none"/>
        <c:crossAx val="98334592"/>
        <c:crosses val="autoZero"/>
        <c:auto val="0"/>
        <c:lblAlgn val="ctr"/>
        <c:lblOffset val="100"/>
        <c:noMultiLvlLbl val="1"/>
      </c:catAx>
      <c:valAx>
        <c:axId val="98334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3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A40-4F8A-9617-03247AB21EE1}"/>
            </c:ext>
          </c:extLst>
        </c:ser>
        <c:dLbls>
          <c:showLegendKey val="0"/>
          <c:showVal val="0"/>
          <c:showCatName val="0"/>
          <c:showSerName val="0"/>
          <c:showPercent val="0"/>
          <c:showBubbleSize val="0"/>
        </c:dLbls>
        <c:gapWidth val="180"/>
        <c:overlap val="-90"/>
        <c:axId val="102648448"/>
        <c:axId val="102667008"/>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100</c:v>
                </c:pt>
                <c:pt idx="1">
                  <c:v>98.2</c:v>
                </c:pt>
                <c:pt idx="2">
                  <c:v>98.8</c:v>
                </c:pt>
                <c:pt idx="3">
                  <c:v>98.3</c:v>
                </c:pt>
                <c:pt idx="4">
                  <c:v>98.7</c:v>
                </c:pt>
              </c:numCache>
            </c:numRef>
          </c:val>
          <c:smooth val="0"/>
          <c:extLst>
            <c:ext xmlns:c16="http://schemas.microsoft.com/office/drawing/2014/chart" uri="{C3380CC4-5D6E-409C-BE32-E72D297353CC}">
              <c16:uniqueId val="{00000001-CA40-4F8A-9617-03247AB21EE1}"/>
            </c:ext>
          </c:extLst>
        </c:ser>
        <c:dLbls>
          <c:showLegendKey val="0"/>
          <c:showVal val="0"/>
          <c:showCatName val="0"/>
          <c:showSerName val="0"/>
          <c:showPercent val="0"/>
          <c:showBubbleSize val="0"/>
        </c:dLbls>
        <c:marker val="1"/>
        <c:smooth val="0"/>
        <c:axId val="102648448"/>
        <c:axId val="102667008"/>
      </c:lineChart>
      <c:catAx>
        <c:axId val="102648448"/>
        <c:scaling>
          <c:orientation val="minMax"/>
        </c:scaling>
        <c:delete val="0"/>
        <c:axPos val="b"/>
        <c:numFmt formatCode="ge" sourceLinked="1"/>
        <c:majorTickMark val="none"/>
        <c:minorTickMark val="none"/>
        <c:tickLblPos val="none"/>
        <c:crossAx val="102667008"/>
        <c:crosses val="autoZero"/>
        <c:auto val="0"/>
        <c:lblAlgn val="ctr"/>
        <c:lblOffset val="100"/>
        <c:noMultiLvlLbl val="1"/>
      </c:catAx>
      <c:valAx>
        <c:axId val="102667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648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30940.799999999999</c:v>
                </c:pt>
                <c:pt idx="1">
                  <c:v>26168.9</c:v>
                </c:pt>
                <c:pt idx="2">
                  <c:v>29319.7</c:v>
                </c:pt>
                <c:pt idx="3">
                  <c:v>35045.300000000003</c:v>
                </c:pt>
                <c:pt idx="4">
                  <c:v>32748.1</c:v>
                </c:pt>
              </c:numCache>
            </c:numRef>
          </c:val>
          <c:extLst>
            <c:ext xmlns:c16="http://schemas.microsoft.com/office/drawing/2014/chart" uri="{C3380CC4-5D6E-409C-BE32-E72D297353CC}">
              <c16:uniqueId val="{00000000-30BC-454B-B922-690A5344453A}"/>
            </c:ext>
          </c:extLst>
        </c:ser>
        <c:dLbls>
          <c:showLegendKey val="0"/>
          <c:showVal val="0"/>
          <c:showCatName val="0"/>
          <c:showSerName val="0"/>
          <c:showPercent val="0"/>
          <c:showBubbleSize val="0"/>
        </c:dLbls>
        <c:gapWidth val="180"/>
        <c:overlap val="-90"/>
        <c:axId val="98360320"/>
        <c:axId val="9924313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17642.5</c:v>
                </c:pt>
                <c:pt idx="1">
                  <c:v>18815.8</c:v>
                </c:pt>
                <c:pt idx="2">
                  <c:v>22847.9</c:v>
                </c:pt>
                <c:pt idx="3">
                  <c:v>19199</c:v>
                </c:pt>
                <c:pt idx="4">
                  <c:v>19830.400000000001</c:v>
                </c:pt>
              </c:numCache>
            </c:numRef>
          </c:val>
          <c:smooth val="0"/>
          <c:extLst>
            <c:ext xmlns:c16="http://schemas.microsoft.com/office/drawing/2014/chart" uri="{C3380CC4-5D6E-409C-BE32-E72D297353CC}">
              <c16:uniqueId val="{00000001-30BC-454B-B922-690A5344453A}"/>
            </c:ext>
          </c:extLst>
        </c:ser>
        <c:dLbls>
          <c:showLegendKey val="0"/>
          <c:showVal val="0"/>
          <c:showCatName val="0"/>
          <c:showSerName val="0"/>
          <c:showPercent val="0"/>
          <c:showBubbleSize val="0"/>
        </c:dLbls>
        <c:marker val="1"/>
        <c:smooth val="0"/>
        <c:axId val="98360320"/>
        <c:axId val="99243136"/>
      </c:lineChart>
      <c:catAx>
        <c:axId val="98360320"/>
        <c:scaling>
          <c:orientation val="minMax"/>
        </c:scaling>
        <c:delete val="0"/>
        <c:axPos val="b"/>
        <c:numFmt formatCode="ge" sourceLinked="1"/>
        <c:majorTickMark val="none"/>
        <c:minorTickMark val="none"/>
        <c:tickLblPos val="none"/>
        <c:crossAx val="99243136"/>
        <c:crosses val="autoZero"/>
        <c:auto val="0"/>
        <c:lblAlgn val="ctr"/>
        <c:lblOffset val="100"/>
        <c:noMultiLvlLbl val="1"/>
      </c:catAx>
      <c:valAx>
        <c:axId val="99243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36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57881</c:v>
                </c:pt>
                <c:pt idx="1">
                  <c:v>44239</c:v>
                </c:pt>
                <c:pt idx="2">
                  <c:v>37755</c:v>
                </c:pt>
                <c:pt idx="3">
                  <c:v>22831</c:v>
                </c:pt>
                <c:pt idx="4">
                  <c:v>25608</c:v>
                </c:pt>
              </c:numCache>
            </c:numRef>
          </c:val>
          <c:extLst>
            <c:ext xmlns:c16="http://schemas.microsoft.com/office/drawing/2014/chart" uri="{C3380CC4-5D6E-409C-BE32-E72D297353CC}">
              <c16:uniqueId val="{00000000-73B7-47CC-AD3B-3A508AE5D53D}"/>
            </c:ext>
          </c:extLst>
        </c:ser>
        <c:dLbls>
          <c:showLegendKey val="0"/>
          <c:showVal val="0"/>
          <c:showCatName val="0"/>
          <c:showSerName val="0"/>
          <c:showPercent val="0"/>
          <c:showBubbleSize val="0"/>
        </c:dLbls>
        <c:gapWidth val="180"/>
        <c:overlap val="-90"/>
        <c:axId val="99273344"/>
        <c:axId val="99279616"/>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58539</c:v>
                </c:pt>
                <c:pt idx="1">
                  <c:v>37685</c:v>
                </c:pt>
                <c:pt idx="2">
                  <c:v>2390</c:v>
                </c:pt>
                <c:pt idx="3">
                  <c:v>32739</c:v>
                </c:pt>
                <c:pt idx="4">
                  <c:v>34140</c:v>
                </c:pt>
              </c:numCache>
            </c:numRef>
          </c:val>
          <c:smooth val="0"/>
          <c:extLst>
            <c:ext xmlns:c16="http://schemas.microsoft.com/office/drawing/2014/chart" uri="{C3380CC4-5D6E-409C-BE32-E72D297353CC}">
              <c16:uniqueId val="{00000001-73B7-47CC-AD3B-3A508AE5D53D}"/>
            </c:ext>
          </c:extLst>
        </c:ser>
        <c:dLbls>
          <c:showLegendKey val="0"/>
          <c:showVal val="0"/>
          <c:showCatName val="0"/>
          <c:showSerName val="0"/>
          <c:showPercent val="0"/>
          <c:showBubbleSize val="0"/>
        </c:dLbls>
        <c:marker val="1"/>
        <c:smooth val="0"/>
        <c:axId val="99273344"/>
        <c:axId val="99279616"/>
      </c:lineChart>
      <c:catAx>
        <c:axId val="99273344"/>
        <c:scaling>
          <c:orientation val="minMax"/>
        </c:scaling>
        <c:delete val="0"/>
        <c:axPos val="b"/>
        <c:numFmt formatCode="ge" sourceLinked="1"/>
        <c:majorTickMark val="none"/>
        <c:minorTickMark val="none"/>
        <c:tickLblPos val="none"/>
        <c:crossAx val="99279616"/>
        <c:crosses val="autoZero"/>
        <c:auto val="0"/>
        <c:lblAlgn val="ctr"/>
        <c:lblOffset val="100"/>
        <c:noMultiLvlLbl val="1"/>
      </c:catAx>
      <c:valAx>
        <c:axId val="9927961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27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10.8</c:v>
                </c:pt>
                <c:pt idx="1">
                  <c:v>13.7</c:v>
                </c:pt>
                <c:pt idx="2">
                  <c:v>14.4</c:v>
                </c:pt>
                <c:pt idx="3">
                  <c:v>14.7</c:v>
                </c:pt>
                <c:pt idx="4">
                  <c:v>13</c:v>
                </c:pt>
              </c:numCache>
            </c:numRef>
          </c:val>
          <c:extLst>
            <c:ext xmlns:c16="http://schemas.microsoft.com/office/drawing/2014/chart" uri="{C3380CC4-5D6E-409C-BE32-E72D297353CC}">
              <c16:uniqueId val="{00000000-6DD6-4088-A284-61F7F3E6C491}"/>
            </c:ext>
          </c:extLst>
        </c:ser>
        <c:dLbls>
          <c:showLegendKey val="0"/>
          <c:showVal val="0"/>
          <c:showCatName val="0"/>
          <c:showSerName val="0"/>
          <c:showPercent val="0"/>
          <c:showBubbleSize val="0"/>
        </c:dLbls>
        <c:gapWidth val="180"/>
        <c:overlap val="-90"/>
        <c:axId val="100001664"/>
        <c:axId val="100007936"/>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c:ext xmlns:c16="http://schemas.microsoft.com/office/drawing/2014/chart" uri="{C3380CC4-5D6E-409C-BE32-E72D297353CC}">
              <c16:uniqueId val="{00000001-6DD6-4088-A284-61F7F3E6C491}"/>
            </c:ext>
          </c:extLst>
        </c:ser>
        <c:dLbls>
          <c:showLegendKey val="0"/>
          <c:showVal val="0"/>
          <c:showCatName val="0"/>
          <c:showSerName val="0"/>
          <c:showPercent val="0"/>
          <c:showBubbleSize val="0"/>
        </c:dLbls>
        <c:marker val="1"/>
        <c:smooth val="0"/>
        <c:axId val="100001664"/>
        <c:axId val="100007936"/>
      </c:lineChart>
      <c:catAx>
        <c:axId val="100001664"/>
        <c:scaling>
          <c:orientation val="minMax"/>
        </c:scaling>
        <c:delete val="0"/>
        <c:axPos val="b"/>
        <c:numFmt formatCode="ge" sourceLinked="1"/>
        <c:majorTickMark val="none"/>
        <c:minorTickMark val="none"/>
        <c:tickLblPos val="none"/>
        <c:crossAx val="100007936"/>
        <c:crosses val="autoZero"/>
        <c:auto val="0"/>
        <c:lblAlgn val="ctr"/>
        <c:lblOffset val="100"/>
        <c:noMultiLvlLbl val="1"/>
      </c:catAx>
      <c:valAx>
        <c:axId val="100007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001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3.7</c:v>
                </c:pt>
                <c:pt idx="1">
                  <c:v>1.1000000000000001</c:v>
                </c:pt>
                <c:pt idx="2">
                  <c:v>0</c:v>
                </c:pt>
                <c:pt idx="3">
                  <c:v>6.1</c:v>
                </c:pt>
                <c:pt idx="4">
                  <c:v>6</c:v>
                </c:pt>
              </c:numCache>
            </c:numRef>
          </c:val>
          <c:extLst>
            <c:ext xmlns:c16="http://schemas.microsoft.com/office/drawing/2014/chart" uri="{C3380CC4-5D6E-409C-BE32-E72D297353CC}">
              <c16:uniqueId val="{00000000-AF0F-467C-9956-922CA6FCE927}"/>
            </c:ext>
          </c:extLst>
        </c:ser>
        <c:dLbls>
          <c:showLegendKey val="0"/>
          <c:showVal val="0"/>
          <c:showCatName val="0"/>
          <c:showSerName val="0"/>
          <c:showPercent val="0"/>
          <c:showBubbleSize val="0"/>
        </c:dLbls>
        <c:gapWidth val="180"/>
        <c:overlap val="-90"/>
        <c:axId val="100029568"/>
        <c:axId val="10003148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c:ext xmlns:c16="http://schemas.microsoft.com/office/drawing/2014/chart" uri="{C3380CC4-5D6E-409C-BE32-E72D297353CC}">
              <c16:uniqueId val="{00000001-AF0F-467C-9956-922CA6FCE927}"/>
            </c:ext>
          </c:extLst>
        </c:ser>
        <c:dLbls>
          <c:showLegendKey val="0"/>
          <c:showVal val="0"/>
          <c:showCatName val="0"/>
          <c:showSerName val="0"/>
          <c:showPercent val="0"/>
          <c:showBubbleSize val="0"/>
        </c:dLbls>
        <c:marker val="1"/>
        <c:smooth val="0"/>
        <c:axId val="100029568"/>
        <c:axId val="100031488"/>
      </c:lineChart>
      <c:catAx>
        <c:axId val="100029568"/>
        <c:scaling>
          <c:orientation val="minMax"/>
        </c:scaling>
        <c:delete val="0"/>
        <c:axPos val="b"/>
        <c:numFmt formatCode="ge" sourceLinked="1"/>
        <c:majorTickMark val="none"/>
        <c:minorTickMark val="none"/>
        <c:tickLblPos val="none"/>
        <c:crossAx val="100031488"/>
        <c:crosses val="autoZero"/>
        <c:auto val="0"/>
        <c:lblAlgn val="ctr"/>
        <c:lblOffset val="100"/>
        <c:noMultiLvlLbl val="1"/>
      </c:catAx>
      <c:valAx>
        <c:axId val="100031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029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F890-4B50-A7A2-1838857629BE}"/>
            </c:ext>
          </c:extLst>
        </c:ser>
        <c:dLbls>
          <c:showLegendKey val="0"/>
          <c:showVal val="0"/>
          <c:showCatName val="0"/>
          <c:showSerName val="0"/>
          <c:showPercent val="0"/>
          <c:showBubbleSize val="0"/>
        </c:dLbls>
        <c:gapWidth val="180"/>
        <c:overlap val="-90"/>
        <c:axId val="100339712"/>
        <c:axId val="10034163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c:ext xmlns:c16="http://schemas.microsoft.com/office/drawing/2014/chart" uri="{C3380CC4-5D6E-409C-BE32-E72D297353CC}">
              <c16:uniqueId val="{00000001-F890-4B50-A7A2-1838857629BE}"/>
            </c:ext>
          </c:extLst>
        </c:ser>
        <c:dLbls>
          <c:showLegendKey val="0"/>
          <c:showVal val="0"/>
          <c:showCatName val="0"/>
          <c:showSerName val="0"/>
          <c:showPercent val="0"/>
          <c:showBubbleSize val="0"/>
        </c:dLbls>
        <c:marker val="1"/>
        <c:smooth val="0"/>
        <c:axId val="100339712"/>
        <c:axId val="100341632"/>
      </c:lineChart>
      <c:catAx>
        <c:axId val="100339712"/>
        <c:scaling>
          <c:orientation val="minMax"/>
        </c:scaling>
        <c:delete val="0"/>
        <c:axPos val="b"/>
        <c:numFmt formatCode="ge" sourceLinked="1"/>
        <c:majorTickMark val="none"/>
        <c:minorTickMark val="none"/>
        <c:tickLblPos val="none"/>
        <c:crossAx val="100341632"/>
        <c:crosses val="autoZero"/>
        <c:auto val="0"/>
        <c:lblAlgn val="ctr"/>
        <c:lblOffset val="100"/>
        <c:noMultiLvlLbl val="1"/>
      </c:catAx>
      <c:valAx>
        <c:axId val="100341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339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100-4AF7-B8CC-0ECC8BE180D7}"/>
            </c:ext>
          </c:extLst>
        </c:ser>
        <c:dLbls>
          <c:showLegendKey val="0"/>
          <c:showVal val="0"/>
          <c:showCatName val="0"/>
          <c:showSerName val="0"/>
          <c:showPercent val="0"/>
          <c:showBubbleSize val="0"/>
        </c:dLbls>
        <c:gapWidth val="180"/>
        <c:overlap val="-90"/>
        <c:axId val="100383744"/>
        <c:axId val="10039411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00-4AF7-B8CC-0ECC8BE180D7}"/>
            </c:ext>
          </c:extLst>
        </c:ser>
        <c:dLbls>
          <c:showLegendKey val="0"/>
          <c:showVal val="0"/>
          <c:showCatName val="0"/>
          <c:showSerName val="0"/>
          <c:showPercent val="0"/>
          <c:showBubbleSize val="0"/>
        </c:dLbls>
        <c:marker val="1"/>
        <c:smooth val="0"/>
        <c:axId val="100383744"/>
        <c:axId val="100394112"/>
      </c:lineChart>
      <c:catAx>
        <c:axId val="100383744"/>
        <c:scaling>
          <c:orientation val="minMax"/>
        </c:scaling>
        <c:delete val="0"/>
        <c:axPos val="b"/>
        <c:numFmt formatCode="ge" sourceLinked="1"/>
        <c:majorTickMark val="none"/>
        <c:minorTickMark val="none"/>
        <c:tickLblPos val="none"/>
        <c:crossAx val="100394112"/>
        <c:crosses val="autoZero"/>
        <c:auto val="0"/>
        <c:lblAlgn val="ctr"/>
        <c:lblOffset val="100"/>
        <c:noMultiLvlLbl val="1"/>
      </c:catAx>
      <c:valAx>
        <c:axId val="100394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038374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9.emf"/><Relationship Id="rId13" Type="http://schemas.openxmlformats.org/officeDocument/2006/relationships/image" Target="../media/image34.emf"/><Relationship Id="rId18" Type="http://schemas.openxmlformats.org/officeDocument/2006/relationships/image" Target="../media/image39.emf"/><Relationship Id="rId3" Type="http://schemas.openxmlformats.org/officeDocument/2006/relationships/image" Target="../media/image24.emf"/><Relationship Id="rId21" Type="http://schemas.openxmlformats.org/officeDocument/2006/relationships/image" Target="../media/image42.emf"/><Relationship Id="rId7" Type="http://schemas.openxmlformats.org/officeDocument/2006/relationships/image" Target="../media/image28.emf"/><Relationship Id="rId12" Type="http://schemas.openxmlformats.org/officeDocument/2006/relationships/image" Target="../media/image33.emf"/><Relationship Id="rId17" Type="http://schemas.openxmlformats.org/officeDocument/2006/relationships/image" Target="../media/image38.emf"/><Relationship Id="rId2" Type="http://schemas.openxmlformats.org/officeDocument/2006/relationships/image" Target="../media/image23.emf"/><Relationship Id="rId16" Type="http://schemas.openxmlformats.org/officeDocument/2006/relationships/image" Target="../media/image37.emf"/><Relationship Id="rId20" Type="http://schemas.openxmlformats.org/officeDocument/2006/relationships/image" Target="../media/image41.emf"/><Relationship Id="rId1" Type="http://schemas.openxmlformats.org/officeDocument/2006/relationships/image" Target="../media/image22.emf"/><Relationship Id="rId6" Type="http://schemas.openxmlformats.org/officeDocument/2006/relationships/image" Target="../media/image27.emf"/><Relationship Id="rId11" Type="http://schemas.openxmlformats.org/officeDocument/2006/relationships/image" Target="../media/image32.emf"/><Relationship Id="rId5" Type="http://schemas.openxmlformats.org/officeDocument/2006/relationships/image" Target="../media/image26.emf"/><Relationship Id="rId15" Type="http://schemas.openxmlformats.org/officeDocument/2006/relationships/image" Target="../media/image36.emf"/><Relationship Id="rId10" Type="http://schemas.openxmlformats.org/officeDocument/2006/relationships/image" Target="../media/image31.emf"/><Relationship Id="rId19" Type="http://schemas.openxmlformats.org/officeDocument/2006/relationships/image" Target="../media/image40.emf"/><Relationship Id="rId4" Type="http://schemas.openxmlformats.org/officeDocument/2006/relationships/image" Target="../media/image25.emf"/><Relationship Id="rId9" Type="http://schemas.openxmlformats.org/officeDocument/2006/relationships/image" Target="../media/image30.emf"/><Relationship Id="rId14" Type="http://schemas.openxmlformats.org/officeDocument/2006/relationships/image" Target="../media/image3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（最大出力合計2,148kW）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（最大出力合計2,148kW）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55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55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55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55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55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55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55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56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56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56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56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564"/>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565"/>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566"/>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567"/>
                </a:ext>
              </a:extLst>
            </xdr:cNvPicPr>
          </xdr:nvPicPr>
          <xdr:blipFill>
            <a:blip xmlns:r="http://schemas.openxmlformats.org/officeDocument/2006/relationships" r:embed="rId44"/>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568"/>
                </a:ext>
              </a:extLst>
            </xdr:cNvPicPr>
          </xdr:nvPicPr>
          <xdr:blipFill>
            <a:blip xmlns:r="http://schemas.openxmlformats.org/officeDocument/2006/relationships" r:embed="rId44"/>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569"/>
                </a:ext>
              </a:extLst>
            </xdr:cNvPicPr>
          </xdr:nvPicPr>
          <xdr:blipFill>
            <a:blip xmlns:r="http://schemas.openxmlformats.org/officeDocument/2006/relationships" r:embed="rId44"/>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570"/>
                </a:ext>
              </a:extLst>
            </xdr:cNvPicPr>
          </xdr:nvPicPr>
          <xdr:blipFill>
            <a:blip xmlns:r="http://schemas.openxmlformats.org/officeDocument/2006/relationships" r:embed="rId44"/>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571"/>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572"/>
                </a:ext>
              </a:extLst>
            </xdr:cNvPicPr>
          </xdr:nvPicPr>
          <xdr:blipFill>
            <a:blip xmlns:r="http://schemas.openxmlformats.org/officeDocument/2006/relationships" r:embed="rId43"/>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573"/>
                </a:ext>
              </a:extLst>
            </xdr:cNvPicPr>
          </xdr:nvPicPr>
          <xdr:blipFill>
            <a:blip xmlns:r="http://schemas.openxmlformats.org/officeDocument/2006/relationships" r:embed="rId45"/>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574"/>
                </a:ext>
              </a:extLst>
            </xdr:cNvPicPr>
          </xdr:nvPicPr>
          <xdr:blipFill>
            <a:blip xmlns:r="http://schemas.openxmlformats.org/officeDocument/2006/relationships" r:embed="rId4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575"/>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576"/>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577"/>
                </a:ext>
              </a:extLst>
            </xdr:cNvPicPr>
          </xdr:nvPicPr>
          <xdr:blipFill>
            <a:blip xmlns:r="http://schemas.openxmlformats.org/officeDocument/2006/relationships" r:embed="rId44"/>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578"/>
                </a:ext>
              </a:extLst>
            </xdr:cNvPicPr>
          </xdr:nvPicPr>
          <xdr:blipFill>
            <a:blip xmlns:r="http://schemas.openxmlformats.org/officeDocument/2006/relationships" r:embed="rId4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579"/>
                </a:ext>
              </a:extLst>
            </xdr:cNvPicPr>
          </xdr:nvPicPr>
          <xdr:blipFill>
            <a:blip xmlns:r="http://schemas.openxmlformats.org/officeDocument/2006/relationships" r:embed="rId4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580"/>
                </a:ext>
              </a:extLst>
            </xdr:cNvPicPr>
          </xdr:nvPicPr>
          <xdr:blipFill>
            <a:blip xmlns:r="http://schemas.openxmlformats.org/officeDocument/2006/relationships" r:embed="rId4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581"/>
                </a:ext>
              </a:extLst>
            </xdr:cNvPicPr>
          </xdr:nvPicPr>
          <xdr:blipFill>
            <a:blip xmlns:r="http://schemas.openxmlformats.org/officeDocument/2006/relationships" r:embed="rId42"/>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582"/>
                </a:ext>
              </a:extLst>
            </xdr:cNvPicPr>
          </xdr:nvPicPr>
          <xdr:blipFill>
            <a:blip xmlns:r="http://schemas.openxmlformats.org/officeDocument/2006/relationships" r:embed="rId49"/>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583"/>
                </a:ext>
              </a:extLst>
            </xdr:cNvPicPr>
          </xdr:nvPicPr>
          <xdr:blipFill>
            <a:blip xmlns:r="http://schemas.openxmlformats.org/officeDocument/2006/relationships" r:embed="rId50"/>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584"/>
                </a:ext>
              </a:extLst>
            </xdr:cNvPicPr>
          </xdr:nvPicPr>
          <xdr:blipFill>
            <a:blip xmlns:r="http://schemas.openxmlformats.org/officeDocument/2006/relationships" r:embed="rId50"/>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585"/>
                </a:ext>
              </a:extLst>
            </xdr:cNvPicPr>
          </xdr:nvPicPr>
          <xdr:blipFill>
            <a:blip xmlns:r="http://schemas.openxmlformats.org/officeDocument/2006/relationships" r:embed="rId50"/>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586"/>
                </a:ext>
              </a:extLst>
            </xdr:cNvPicPr>
          </xdr:nvPicPr>
          <xdr:blipFill>
            <a:blip xmlns:r="http://schemas.openxmlformats.org/officeDocument/2006/relationships" r:embed="rId50"/>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587"/>
                </a:ext>
              </a:extLst>
            </xdr:cNvPicPr>
          </xdr:nvPicPr>
          <xdr:blipFill>
            <a:blip xmlns:r="http://schemas.openxmlformats.org/officeDocument/2006/relationships" r:embed="rId50"/>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588"/>
                </a:ext>
              </a:extLst>
            </xdr:cNvPicPr>
          </xdr:nvPicPr>
          <xdr:blipFill>
            <a:blip xmlns:r="http://schemas.openxmlformats.org/officeDocument/2006/relationships" r:embed="rId50"/>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589"/>
                </a:ext>
              </a:extLst>
            </xdr:cNvPicPr>
          </xdr:nvPicPr>
          <xdr:blipFill>
            <a:blip xmlns:r="http://schemas.openxmlformats.org/officeDocument/2006/relationships" r:embed="rId50"/>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590"/>
                </a:ext>
              </a:extLst>
            </xdr:cNvPicPr>
          </xdr:nvPicPr>
          <xdr:blipFill>
            <a:blip xmlns:r="http://schemas.openxmlformats.org/officeDocument/2006/relationships" r:embed="rId50"/>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591"/>
                </a:ext>
              </a:extLst>
            </xdr:cNvPicPr>
          </xdr:nvPicPr>
          <xdr:blipFill>
            <a:blip xmlns:r="http://schemas.openxmlformats.org/officeDocument/2006/relationships" r:embed="rId50"/>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592"/>
                </a:ext>
              </a:extLst>
            </xdr:cNvPicPr>
          </xdr:nvPicPr>
          <xdr:blipFill>
            <a:blip xmlns:r="http://schemas.openxmlformats.org/officeDocument/2006/relationships" r:embed="rId50"/>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593"/>
                </a:ext>
              </a:extLst>
            </xdr:cNvPicPr>
          </xdr:nvPicPr>
          <xdr:blipFill>
            <a:blip xmlns:r="http://schemas.openxmlformats.org/officeDocument/2006/relationships" r:embed="rId50"/>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594"/>
                </a:ext>
              </a:extLst>
            </xdr:cNvPicPr>
          </xdr:nvPicPr>
          <xdr:blipFill>
            <a:blip xmlns:r="http://schemas.openxmlformats.org/officeDocument/2006/relationships" r:embed="rId50"/>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595"/>
                </a:ext>
              </a:extLst>
            </xdr:cNvPicPr>
          </xdr:nvPicPr>
          <xdr:blipFill>
            <a:blip xmlns:r="http://schemas.openxmlformats.org/officeDocument/2006/relationships" r:embed="rId50"/>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596"/>
                </a:ext>
              </a:extLst>
            </xdr:cNvPicPr>
          </xdr:nvPicPr>
          <xdr:blipFill>
            <a:blip xmlns:r="http://schemas.openxmlformats.org/officeDocument/2006/relationships" r:embed="rId50"/>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597"/>
                </a:ext>
              </a:extLst>
            </xdr:cNvPicPr>
          </xdr:nvPicPr>
          <xdr:blipFill>
            <a:blip xmlns:r="http://schemas.openxmlformats.org/officeDocument/2006/relationships" r:embed="rId50"/>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598"/>
                </a:ext>
              </a:extLst>
            </xdr:cNvPicPr>
          </xdr:nvPicPr>
          <xdr:blipFill>
            <a:blip xmlns:r="http://schemas.openxmlformats.org/officeDocument/2006/relationships" r:embed="rId50"/>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599"/>
                </a:ext>
              </a:extLst>
            </xdr:cNvPicPr>
          </xdr:nvPicPr>
          <xdr:blipFill>
            <a:blip xmlns:r="http://schemas.openxmlformats.org/officeDocument/2006/relationships" r:embed="rId51"/>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600"/>
                </a:ext>
              </a:extLst>
            </xdr:cNvPicPr>
          </xdr:nvPicPr>
          <xdr:blipFill>
            <a:blip xmlns:r="http://schemas.openxmlformats.org/officeDocument/2006/relationships" r:embed="rId51"/>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A22" zoomScale="70" zoomScaleNormal="70" workbookViewId="0">
      <selection activeCell="AJ105" sqref="AJ105"/>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大分県　豊後大野市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274</v>
      </c>
      <c r="T3" s="179"/>
      <c r="U3" s="179"/>
      <c r="V3" s="179"/>
      <c r="W3" s="179"/>
      <c r="X3" s="179"/>
      <c r="Y3" s="179"/>
      <c r="Z3" s="179"/>
      <c r="AA3" s="179"/>
      <c r="AB3" s="179"/>
      <c r="AC3" s="179"/>
      <c r="AD3" s="179"/>
      <c r="AE3" s="179"/>
      <c r="AF3" s="179"/>
      <c r="AG3" s="179"/>
      <c r="AH3" s="180"/>
      <c r="AI3" s="1"/>
      <c r="AJ3" s="1"/>
      <c r="AK3" s="112" t="s">
        <v>276</v>
      </c>
      <c r="AL3" s="113"/>
      <c r="AM3" s="113"/>
      <c r="AN3" s="113"/>
      <c r="AO3" s="113"/>
      <c r="AP3" s="113"/>
      <c r="AQ3" s="114"/>
    </row>
    <row r="4" spans="1:43" ht="23.1" customHeight="1" x14ac:dyDescent="0.15">
      <c r="A4" s="1"/>
      <c r="B4" s="154" t="s">
        <v>8</v>
      </c>
      <c r="C4" s="155"/>
      <c r="D4" s="155"/>
      <c r="E4" s="155"/>
      <c r="F4" s="155" t="s">
        <v>9</v>
      </c>
      <c r="G4" s="155"/>
      <c r="H4" s="155"/>
      <c r="I4" s="155"/>
      <c r="J4" s="155" t="s">
        <v>10</v>
      </c>
      <c r="K4" s="155"/>
      <c r="L4" s="155"/>
      <c r="M4" s="155"/>
      <c r="N4" s="155" t="s">
        <v>11</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t="str">
        <f>データ!M6</f>
        <v>-</v>
      </c>
      <c r="C5" s="188"/>
      <c r="D5" s="188"/>
      <c r="E5" s="188"/>
      <c r="F5" s="168" t="str">
        <f>データ!N6</f>
        <v>-</v>
      </c>
      <c r="G5" s="168"/>
      <c r="H5" s="168"/>
      <c r="I5" s="168"/>
      <c r="J5" s="168" t="str">
        <f>データ!O6</f>
        <v>-</v>
      </c>
      <c r="K5" s="168"/>
      <c r="L5" s="168"/>
      <c r="M5" s="168"/>
      <c r="N5" s="168">
        <f>データ!P6</f>
        <v>5</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12</v>
      </c>
      <c r="C6" s="155"/>
      <c r="D6" s="155"/>
      <c r="E6" s="155"/>
      <c r="F6" s="155" t="s">
        <v>13</v>
      </c>
      <c r="G6" s="155"/>
      <c r="H6" s="155"/>
      <c r="I6" s="155"/>
      <c r="J6" s="155" t="s">
        <v>14</v>
      </c>
      <c r="K6" s="155"/>
      <c r="L6" s="155"/>
      <c r="M6" s="155"/>
      <c r="N6" s="155" t="s">
        <v>15</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127</v>
      </c>
      <c r="G7" s="170"/>
      <c r="H7" s="170"/>
      <c r="I7" s="170"/>
      <c r="J7" s="171" t="s">
        <v>127</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16</v>
      </c>
      <c r="C8" s="155"/>
      <c r="D8" s="155"/>
      <c r="E8" s="155"/>
      <c r="F8" s="155" t="s">
        <v>17</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129</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18</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19</v>
      </c>
      <c r="C11" s="131"/>
      <c r="D11" s="131"/>
      <c r="E11" s="131"/>
      <c r="F11" s="164">
        <f>データ!B10</f>
        <v>41640</v>
      </c>
      <c r="G11" s="165"/>
      <c r="H11" s="164">
        <f>データ!C10</f>
        <v>42005</v>
      </c>
      <c r="I11" s="165"/>
      <c r="J11" s="164">
        <f>データ!D10</f>
        <v>42370</v>
      </c>
      <c r="K11" s="165"/>
      <c r="L11" s="164">
        <f>データ!E10</f>
        <v>42736</v>
      </c>
      <c r="M11" s="165"/>
      <c r="N11" s="164">
        <f>データ!F10</f>
        <v>43101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20</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22</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23</v>
      </c>
      <c r="C15" s="141"/>
      <c r="D15" s="141"/>
      <c r="E15" s="142"/>
      <c r="F15" s="143">
        <f>データ!AL6</f>
        <v>2027</v>
      </c>
      <c r="G15" s="143"/>
      <c r="H15" s="143">
        <f>データ!AM6</f>
        <v>2582</v>
      </c>
      <c r="I15" s="143"/>
      <c r="J15" s="143">
        <f>データ!AN6</f>
        <v>2709</v>
      </c>
      <c r="K15" s="143"/>
      <c r="L15" s="143">
        <f>データ!AO6</f>
        <v>2758</v>
      </c>
      <c r="M15" s="143"/>
      <c r="N15" s="144">
        <f>データ!AP6</f>
        <v>2445</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24</v>
      </c>
      <c r="C16" s="134"/>
      <c r="D16" s="134"/>
      <c r="E16" s="135"/>
      <c r="F16" s="146">
        <f>データ!AQ6</f>
        <v>2027</v>
      </c>
      <c r="G16" s="146"/>
      <c r="H16" s="146">
        <f>データ!AR6</f>
        <v>2582</v>
      </c>
      <c r="I16" s="146"/>
      <c r="J16" s="146">
        <f>データ!AS6</f>
        <v>2709</v>
      </c>
      <c r="K16" s="146"/>
      <c r="L16" s="146">
        <f>データ!AT6</f>
        <v>2758</v>
      </c>
      <c r="M16" s="146"/>
      <c r="N16" s="138">
        <f>データ!AU6</f>
        <v>2445</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25</v>
      </c>
      <c r="G18" s="131"/>
      <c r="H18" s="131"/>
      <c r="I18" s="131" t="s">
        <v>26</v>
      </c>
      <c r="J18" s="131"/>
      <c r="K18" s="131"/>
      <c r="L18" s="131" t="s">
        <v>24</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27</v>
      </c>
      <c r="C19" s="134"/>
      <c r="D19" s="134"/>
      <c r="E19" s="135"/>
      <c r="F19" s="136" t="str">
        <f>データ!AV6</f>
        <v>-</v>
      </c>
      <c r="G19" s="136"/>
      <c r="H19" s="136"/>
      <c r="I19" s="136">
        <f>データ!AW6</f>
        <v>97766</v>
      </c>
      <c r="J19" s="136"/>
      <c r="K19" s="136"/>
      <c r="L19" s="136">
        <f>データ!AX6</f>
        <v>97766</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30</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277</v>
      </c>
      <c r="AL40" s="113"/>
      <c r="AM40" s="113"/>
      <c r="AN40" s="113"/>
      <c r="AO40" s="113"/>
      <c r="AP40" s="113"/>
      <c r="AQ40" s="114"/>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33</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275</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emN97gBJIxTogp6wdQcTQfvMge/Xopel67U4NmAU/T7RTxFv9u3wSy4cL1YxsTgPySaWDbTmn96hrIM4lff91A==" saltValue="SviTmgLlE+VzNeLDC3J5Bg=="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x14ac:dyDescent="0.15">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x14ac:dyDescent="0.15">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54" x14ac:dyDescent="0.15">
      <c r="A6" s="49" t="s">
        <v>114</v>
      </c>
      <c r="B6" s="67" t="str">
        <f>B7</f>
        <v>2018</v>
      </c>
      <c r="C6" s="67" t="str">
        <f t="shared" ref="C6:AX6" si="6">C7</f>
        <v>442127</v>
      </c>
      <c r="D6" s="67" t="str">
        <f t="shared" si="6"/>
        <v>47</v>
      </c>
      <c r="E6" s="67" t="str">
        <f t="shared" si="6"/>
        <v>04</v>
      </c>
      <c r="F6" s="67" t="str">
        <f t="shared" si="6"/>
        <v>0</v>
      </c>
      <c r="G6" s="67" t="str">
        <f t="shared" si="6"/>
        <v>000</v>
      </c>
      <c r="H6" s="67" t="str">
        <f t="shared" si="6"/>
        <v>大分県　豊後大野市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5</v>
      </c>
      <c r="Q6" s="69" t="str">
        <f t="shared" si="6"/>
        <v>-</v>
      </c>
      <c r="R6" s="70" t="str">
        <f>R7</f>
        <v>令和16年4月1日　豊後大野市太陽光第２発電所</v>
      </c>
      <c r="S6" s="71" t="str">
        <f t="shared" si="6"/>
        <v>令和16年4月1日　豊後大野市太陽光第２発電所</v>
      </c>
      <c r="T6" s="67" t="str">
        <f t="shared" si="6"/>
        <v>無</v>
      </c>
      <c r="U6" s="71" t="str">
        <f t="shared" si="6"/>
        <v>九州電力㈱</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2027</v>
      </c>
      <c r="AM6" s="69">
        <f t="shared" si="6"/>
        <v>2582</v>
      </c>
      <c r="AN6" s="69">
        <f t="shared" si="6"/>
        <v>2709</v>
      </c>
      <c r="AO6" s="69">
        <f t="shared" si="6"/>
        <v>2758</v>
      </c>
      <c r="AP6" s="69">
        <f t="shared" si="6"/>
        <v>2445</v>
      </c>
      <c r="AQ6" s="69">
        <f t="shared" si="6"/>
        <v>2027</v>
      </c>
      <c r="AR6" s="69">
        <f t="shared" si="6"/>
        <v>2582</v>
      </c>
      <c r="AS6" s="69">
        <f t="shared" si="6"/>
        <v>2709</v>
      </c>
      <c r="AT6" s="69">
        <f t="shared" si="6"/>
        <v>2758</v>
      </c>
      <c r="AU6" s="69">
        <f t="shared" si="6"/>
        <v>2445</v>
      </c>
      <c r="AV6" s="69" t="str">
        <f t="shared" si="6"/>
        <v>-</v>
      </c>
      <c r="AW6" s="69">
        <f t="shared" si="6"/>
        <v>97766</v>
      </c>
      <c r="AX6" s="69">
        <f t="shared" si="6"/>
        <v>97766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115</v>
      </c>
      <c r="C7" s="77" t="s">
        <v>116</v>
      </c>
      <c r="D7" s="77" t="s">
        <v>117</v>
      </c>
      <c r="E7" s="77" t="s">
        <v>118</v>
      </c>
      <c r="F7" s="77" t="s">
        <v>119</v>
      </c>
      <c r="G7" s="77" t="s">
        <v>120</v>
      </c>
      <c r="H7" s="77" t="s">
        <v>121</v>
      </c>
      <c r="I7" s="77" t="s">
        <v>122</v>
      </c>
      <c r="J7" s="77" t="s">
        <v>123</v>
      </c>
      <c r="K7" s="77" t="s">
        <v>124</v>
      </c>
      <c r="L7" s="78" t="s">
        <v>125</v>
      </c>
      <c r="M7" s="79" t="s">
        <v>126</v>
      </c>
      <c r="N7" s="79" t="s">
        <v>126</v>
      </c>
      <c r="O7" s="80" t="s">
        <v>126</v>
      </c>
      <c r="P7" s="80">
        <v>5</v>
      </c>
      <c r="Q7" s="80" t="s">
        <v>126</v>
      </c>
      <c r="R7" s="81" t="s">
        <v>127</v>
      </c>
      <c r="S7" s="81" t="s">
        <v>127</v>
      </c>
      <c r="T7" s="82" t="s">
        <v>128</v>
      </c>
      <c r="U7" s="81" t="s">
        <v>129</v>
      </c>
      <c r="V7" s="78" t="s">
        <v>126</v>
      </c>
      <c r="W7" s="80" t="s">
        <v>126</v>
      </c>
      <c r="X7" s="80" t="s">
        <v>126</v>
      </c>
      <c r="Y7" s="80" t="s">
        <v>126</v>
      </c>
      <c r="Z7" s="80" t="s">
        <v>126</v>
      </c>
      <c r="AA7" s="80" t="s">
        <v>126</v>
      </c>
      <c r="AB7" s="80" t="s">
        <v>126</v>
      </c>
      <c r="AC7" s="80" t="s">
        <v>126</v>
      </c>
      <c r="AD7" s="80" t="s">
        <v>126</v>
      </c>
      <c r="AE7" s="80" t="s">
        <v>126</v>
      </c>
      <c r="AF7" s="80" t="s">
        <v>126</v>
      </c>
      <c r="AG7" s="80" t="s">
        <v>126</v>
      </c>
      <c r="AH7" s="80" t="s">
        <v>126</v>
      </c>
      <c r="AI7" s="80" t="s">
        <v>126</v>
      </c>
      <c r="AJ7" s="80" t="s">
        <v>126</v>
      </c>
      <c r="AK7" s="80" t="s">
        <v>126</v>
      </c>
      <c r="AL7" s="80">
        <v>2027</v>
      </c>
      <c r="AM7" s="80">
        <v>2582</v>
      </c>
      <c r="AN7" s="80">
        <v>2709</v>
      </c>
      <c r="AO7" s="80">
        <v>2758</v>
      </c>
      <c r="AP7" s="80">
        <v>2445</v>
      </c>
      <c r="AQ7" s="80">
        <v>2027</v>
      </c>
      <c r="AR7" s="80">
        <v>2582</v>
      </c>
      <c r="AS7" s="80">
        <v>2709</v>
      </c>
      <c r="AT7" s="80">
        <v>2758</v>
      </c>
      <c r="AU7" s="80">
        <v>2445</v>
      </c>
      <c r="AV7" s="80" t="s">
        <v>126</v>
      </c>
      <c r="AW7" s="80">
        <v>97766</v>
      </c>
      <c r="AX7" s="80">
        <v>97766</v>
      </c>
      <c r="AY7" s="83">
        <v>192.3</v>
      </c>
      <c r="AZ7" s="83">
        <v>165.5</v>
      </c>
      <c r="BA7" s="83">
        <v>147.5</v>
      </c>
      <c r="BB7" s="83">
        <v>123.6</v>
      </c>
      <c r="BC7" s="83">
        <v>132</v>
      </c>
      <c r="BD7" s="83">
        <v>124.4</v>
      </c>
      <c r="BE7" s="83">
        <v>118.8</v>
      </c>
      <c r="BF7" s="83">
        <v>88.8</v>
      </c>
      <c r="BG7" s="83">
        <v>121.3</v>
      </c>
      <c r="BH7" s="83">
        <v>123.2</v>
      </c>
      <c r="BI7" s="83">
        <v>100</v>
      </c>
      <c r="BJ7" s="83">
        <v>1686.7</v>
      </c>
      <c r="BK7" s="83">
        <v>286.3</v>
      </c>
      <c r="BL7" s="83">
        <v>2223.6999999999998</v>
      </c>
      <c r="BM7" s="83">
        <v>693.4</v>
      </c>
      <c r="BN7" s="83">
        <v>674.2</v>
      </c>
      <c r="BO7" s="83">
        <v>324.60000000000002</v>
      </c>
      <c r="BP7" s="83">
        <v>255.4</v>
      </c>
      <c r="BQ7" s="83">
        <v>269.8</v>
      </c>
      <c r="BR7" s="83">
        <v>247.9</v>
      </c>
      <c r="BS7" s="83">
        <v>240.1</v>
      </c>
      <c r="BT7" s="83">
        <v>100</v>
      </c>
      <c r="BU7" s="83" t="s">
        <v>126</v>
      </c>
      <c r="BV7" s="83" t="s">
        <v>126</v>
      </c>
      <c r="BW7" s="83" t="s">
        <v>126</v>
      </c>
      <c r="BX7" s="83" t="s">
        <v>126</v>
      </c>
      <c r="BY7" s="83" t="s">
        <v>126</v>
      </c>
      <c r="BZ7" s="83" t="s">
        <v>126</v>
      </c>
      <c r="CA7" s="83" t="s">
        <v>126</v>
      </c>
      <c r="CB7" s="83" t="s">
        <v>126</v>
      </c>
      <c r="CC7" s="83" t="s">
        <v>126</v>
      </c>
      <c r="CD7" s="83" t="s">
        <v>126</v>
      </c>
      <c r="CE7" s="83" t="s">
        <v>126</v>
      </c>
      <c r="CF7" s="83">
        <v>30940.799999999999</v>
      </c>
      <c r="CG7" s="83">
        <v>26168.9</v>
      </c>
      <c r="CH7" s="83">
        <v>29319.7</v>
      </c>
      <c r="CI7" s="83">
        <v>35045.300000000003</v>
      </c>
      <c r="CJ7" s="83">
        <v>32748.1</v>
      </c>
      <c r="CK7" s="83">
        <v>17642.5</v>
      </c>
      <c r="CL7" s="83">
        <v>18815.8</v>
      </c>
      <c r="CM7" s="83">
        <v>22847.9</v>
      </c>
      <c r="CN7" s="83">
        <v>19199</v>
      </c>
      <c r="CO7" s="83">
        <v>19830.400000000001</v>
      </c>
      <c r="CP7" s="80">
        <v>57881</v>
      </c>
      <c r="CQ7" s="80">
        <v>44239</v>
      </c>
      <c r="CR7" s="80">
        <v>37755</v>
      </c>
      <c r="CS7" s="80">
        <v>22831</v>
      </c>
      <c r="CT7" s="80">
        <v>25608</v>
      </c>
      <c r="CU7" s="80">
        <v>58539</v>
      </c>
      <c r="CV7" s="80">
        <v>37685</v>
      </c>
      <c r="CW7" s="80">
        <v>2390</v>
      </c>
      <c r="CX7" s="80">
        <v>32739</v>
      </c>
      <c r="CY7" s="80">
        <v>34140</v>
      </c>
      <c r="CZ7" s="80">
        <v>2148</v>
      </c>
      <c r="DA7" s="83">
        <v>10.8</v>
      </c>
      <c r="DB7" s="83">
        <v>13.7</v>
      </c>
      <c r="DC7" s="83">
        <v>14.4</v>
      </c>
      <c r="DD7" s="83">
        <v>14.7</v>
      </c>
      <c r="DE7" s="83">
        <v>13</v>
      </c>
      <c r="DF7" s="83">
        <v>33.9</v>
      </c>
      <c r="DG7" s="83">
        <v>31</v>
      </c>
      <c r="DH7" s="83">
        <v>34.700000000000003</v>
      </c>
      <c r="DI7" s="83">
        <v>30</v>
      </c>
      <c r="DJ7" s="83">
        <v>30.2</v>
      </c>
      <c r="DK7" s="83">
        <v>3.7</v>
      </c>
      <c r="DL7" s="83">
        <v>1.1000000000000001</v>
      </c>
      <c r="DM7" s="83">
        <v>0</v>
      </c>
      <c r="DN7" s="83">
        <v>6.1</v>
      </c>
      <c r="DO7" s="83">
        <v>6</v>
      </c>
      <c r="DP7" s="83">
        <v>14.6</v>
      </c>
      <c r="DQ7" s="83">
        <v>17.5</v>
      </c>
      <c r="DR7" s="83">
        <v>14.4</v>
      </c>
      <c r="DS7" s="83">
        <v>11.8</v>
      </c>
      <c r="DT7" s="83">
        <v>14.2</v>
      </c>
      <c r="DU7" s="83">
        <v>0</v>
      </c>
      <c r="DV7" s="83">
        <v>0</v>
      </c>
      <c r="DW7" s="83">
        <v>0</v>
      </c>
      <c r="DX7" s="83">
        <v>0</v>
      </c>
      <c r="DY7" s="83">
        <v>0</v>
      </c>
      <c r="DZ7" s="83">
        <v>109.9</v>
      </c>
      <c r="EA7" s="83">
        <v>107.3</v>
      </c>
      <c r="EB7" s="83">
        <v>104.1</v>
      </c>
      <c r="EC7" s="83">
        <v>136</v>
      </c>
      <c r="ED7" s="83">
        <v>133.5</v>
      </c>
      <c r="EE7" s="83" t="s">
        <v>126</v>
      </c>
      <c r="EF7" s="83" t="s">
        <v>126</v>
      </c>
      <c r="EG7" s="83" t="s">
        <v>126</v>
      </c>
      <c r="EH7" s="83" t="s">
        <v>126</v>
      </c>
      <c r="EI7" s="83" t="s">
        <v>126</v>
      </c>
      <c r="EJ7" s="83" t="s">
        <v>126</v>
      </c>
      <c r="EK7" s="83" t="s">
        <v>126</v>
      </c>
      <c r="EL7" s="83" t="s">
        <v>126</v>
      </c>
      <c r="EM7" s="83" t="s">
        <v>126</v>
      </c>
      <c r="EN7" s="83" t="s">
        <v>126</v>
      </c>
      <c r="EO7" s="83">
        <v>100</v>
      </c>
      <c r="EP7" s="83">
        <v>100</v>
      </c>
      <c r="EQ7" s="83">
        <v>100</v>
      </c>
      <c r="ER7" s="83">
        <v>100</v>
      </c>
      <c r="ES7" s="83">
        <v>100</v>
      </c>
      <c r="ET7" s="83">
        <v>72.5</v>
      </c>
      <c r="EU7" s="83">
        <v>75.599999999999994</v>
      </c>
      <c r="EV7" s="83">
        <v>78.8</v>
      </c>
      <c r="EW7" s="83">
        <v>87.3</v>
      </c>
      <c r="EX7" s="83">
        <v>82.1</v>
      </c>
      <c r="EY7" s="80" t="s">
        <v>126</v>
      </c>
      <c r="EZ7" s="83" t="s">
        <v>126</v>
      </c>
      <c r="FA7" s="83" t="s">
        <v>126</v>
      </c>
      <c r="FB7" s="83" t="s">
        <v>126</v>
      </c>
      <c r="FC7" s="83" t="s">
        <v>126</v>
      </c>
      <c r="FD7" s="83" t="s">
        <v>126</v>
      </c>
      <c r="FE7" s="83">
        <v>56.1</v>
      </c>
      <c r="FF7" s="83">
        <v>61.8</v>
      </c>
      <c r="FG7" s="83">
        <v>61.6</v>
      </c>
      <c r="FH7" s="83">
        <v>57.7</v>
      </c>
      <c r="FI7" s="83">
        <v>57.6</v>
      </c>
      <c r="FJ7" s="83" t="s">
        <v>126</v>
      </c>
      <c r="FK7" s="83" t="s">
        <v>126</v>
      </c>
      <c r="FL7" s="83" t="s">
        <v>126</v>
      </c>
      <c r="FM7" s="83" t="s">
        <v>126</v>
      </c>
      <c r="FN7" s="83" t="s">
        <v>126</v>
      </c>
      <c r="FO7" s="83">
        <v>16.7</v>
      </c>
      <c r="FP7" s="83">
        <v>8.6999999999999993</v>
      </c>
      <c r="FQ7" s="83">
        <v>6.4</v>
      </c>
      <c r="FR7" s="83">
        <v>5.4</v>
      </c>
      <c r="FS7" s="83">
        <v>8.6999999999999993</v>
      </c>
      <c r="FT7" s="83" t="s">
        <v>126</v>
      </c>
      <c r="FU7" s="83" t="s">
        <v>126</v>
      </c>
      <c r="FV7" s="83" t="s">
        <v>126</v>
      </c>
      <c r="FW7" s="83" t="s">
        <v>126</v>
      </c>
      <c r="FX7" s="83" t="s">
        <v>126</v>
      </c>
      <c r="FY7" s="83">
        <v>333.7</v>
      </c>
      <c r="FZ7" s="83">
        <v>351.4</v>
      </c>
      <c r="GA7" s="83">
        <v>390.3</v>
      </c>
      <c r="GB7" s="83">
        <v>394.9</v>
      </c>
      <c r="GC7" s="83">
        <v>375</v>
      </c>
      <c r="GD7" s="83" t="s">
        <v>126</v>
      </c>
      <c r="GE7" s="83" t="s">
        <v>126</v>
      </c>
      <c r="GF7" s="83" t="s">
        <v>126</v>
      </c>
      <c r="GG7" s="83" t="s">
        <v>126</v>
      </c>
      <c r="GH7" s="83" t="s">
        <v>126</v>
      </c>
      <c r="GI7" s="83" t="s">
        <v>126</v>
      </c>
      <c r="GJ7" s="83" t="s">
        <v>126</v>
      </c>
      <c r="GK7" s="83" t="s">
        <v>126</v>
      </c>
      <c r="GL7" s="83" t="s">
        <v>126</v>
      </c>
      <c r="GM7" s="83" t="s">
        <v>126</v>
      </c>
      <c r="GN7" s="83" t="s">
        <v>126</v>
      </c>
      <c r="GO7" s="83" t="s">
        <v>126</v>
      </c>
      <c r="GP7" s="83" t="s">
        <v>126</v>
      </c>
      <c r="GQ7" s="83" t="s">
        <v>126</v>
      </c>
      <c r="GR7" s="83" t="s">
        <v>126</v>
      </c>
      <c r="GS7" s="83">
        <v>58.4</v>
      </c>
      <c r="GT7" s="83">
        <v>80.599999999999994</v>
      </c>
      <c r="GU7" s="83">
        <v>85.6</v>
      </c>
      <c r="GV7" s="83">
        <v>92</v>
      </c>
      <c r="GW7" s="83">
        <v>94.7</v>
      </c>
      <c r="GX7" s="80" t="s">
        <v>126</v>
      </c>
      <c r="GY7" s="83" t="s">
        <v>126</v>
      </c>
      <c r="GZ7" s="83" t="s">
        <v>126</v>
      </c>
      <c r="HA7" s="83" t="s">
        <v>126</v>
      </c>
      <c r="HB7" s="83" t="s">
        <v>126</v>
      </c>
      <c r="HC7" s="83" t="s">
        <v>126</v>
      </c>
      <c r="HD7" s="83">
        <v>47.4</v>
      </c>
      <c r="HE7" s="83">
        <v>46.6</v>
      </c>
      <c r="HF7" s="83">
        <v>53.1</v>
      </c>
      <c r="HG7" s="83">
        <v>63.3</v>
      </c>
      <c r="HH7" s="83">
        <v>65.099999999999994</v>
      </c>
      <c r="HI7" s="83" t="s">
        <v>126</v>
      </c>
      <c r="HJ7" s="83" t="s">
        <v>126</v>
      </c>
      <c r="HK7" s="83" t="s">
        <v>126</v>
      </c>
      <c r="HL7" s="83" t="s">
        <v>126</v>
      </c>
      <c r="HM7" s="83" t="s">
        <v>126</v>
      </c>
      <c r="HN7" s="83">
        <v>5.0999999999999996</v>
      </c>
      <c r="HO7" s="83">
        <v>14</v>
      </c>
      <c r="HP7" s="83">
        <v>8.9</v>
      </c>
      <c r="HQ7" s="83">
        <v>7.4</v>
      </c>
      <c r="HR7" s="83">
        <v>6.8</v>
      </c>
      <c r="HS7" s="83" t="s">
        <v>126</v>
      </c>
      <c r="HT7" s="83" t="s">
        <v>126</v>
      </c>
      <c r="HU7" s="83" t="s">
        <v>126</v>
      </c>
      <c r="HV7" s="83" t="s">
        <v>126</v>
      </c>
      <c r="HW7" s="83" t="s">
        <v>126</v>
      </c>
      <c r="HX7" s="83">
        <v>15.5</v>
      </c>
      <c r="HY7" s="83">
        <v>12.4</v>
      </c>
      <c r="HZ7" s="83">
        <v>0.5</v>
      </c>
      <c r="IA7" s="83">
        <v>21.4</v>
      </c>
      <c r="IB7" s="83">
        <v>35</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v>48.2</v>
      </c>
      <c r="IS7" s="83">
        <v>50.8</v>
      </c>
      <c r="IT7" s="83">
        <v>47.7</v>
      </c>
      <c r="IU7" s="83">
        <v>46.5</v>
      </c>
      <c r="IV7" s="83">
        <v>27.1</v>
      </c>
      <c r="IW7" s="80" t="s">
        <v>126</v>
      </c>
      <c r="IX7" s="83" t="s">
        <v>126</v>
      </c>
      <c r="IY7" s="83" t="s">
        <v>126</v>
      </c>
      <c r="IZ7" s="83" t="s">
        <v>126</v>
      </c>
      <c r="JA7" s="83" t="s">
        <v>126</v>
      </c>
      <c r="JB7" s="83" t="s">
        <v>126</v>
      </c>
      <c r="JC7" s="83">
        <v>18.5</v>
      </c>
      <c r="JD7" s="83">
        <v>16.100000000000001</v>
      </c>
      <c r="JE7" s="83">
        <v>19.600000000000001</v>
      </c>
      <c r="JF7" s="83">
        <v>17.899999999999999</v>
      </c>
      <c r="JG7" s="83">
        <v>16.399999999999999</v>
      </c>
      <c r="JH7" s="83" t="s">
        <v>126</v>
      </c>
      <c r="JI7" s="83" t="s">
        <v>126</v>
      </c>
      <c r="JJ7" s="83" t="s">
        <v>126</v>
      </c>
      <c r="JK7" s="83" t="s">
        <v>126</v>
      </c>
      <c r="JL7" s="83" t="s">
        <v>126</v>
      </c>
      <c r="JM7" s="83">
        <v>46.6</v>
      </c>
      <c r="JN7" s="83">
        <v>48.3</v>
      </c>
      <c r="JO7" s="83">
        <v>48.2</v>
      </c>
      <c r="JP7" s="83">
        <v>34.5</v>
      </c>
      <c r="JQ7" s="83">
        <v>45.8</v>
      </c>
      <c r="JR7" s="83" t="s">
        <v>126</v>
      </c>
      <c r="JS7" s="83" t="s">
        <v>126</v>
      </c>
      <c r="JT7" s="83" t="s">
        <v>126</v>
      </c>
      <c r="JU7" s="83" t="s">
        <v>126</v>
      </c>
      <c r="JV7" s="83" t="s">
        <v>126</v>
      </c>
      <c r="JW7" s="83">
        <v>146.19999999999999</v>
      </c>
      <c r="JX7" s="83">
        <v>137.1</v>
      </c>
      <c r="JY7" s="83">
        <v>83.3</v>
      </c>
      <c r="JZ7" s="83">
        <v>61.6</v>
      </c>
      <c r="KA7" s="83">
        <v>64.400000000000006</v>
      </c>
      <c r="KB7" s="83" t="s">
        <v>126</v>
      </c>
      <c r="KC7" s="83" t="s">
        <v>126</v>
      </c>
      <c r="KD7" s="83" t="s">
        <v>126</v>
      </c>
      <c r="KE7" s="83" t="s">
        <v>126</v>
      </c>
      <c r="KF7" s="83" t="s">
        <v>126</v>
      </c>
      <c r="KG7" s="83" t="s">
        <v>126</v>
      </c>
      <c r="KH7" s="83" t="s">
        <v>126</v>
      </c>
      <c r="KI7" s="83" t="s">
        <v>126</v>
      </c>
      <c r="KJ7" s="83" t="s">
        <v>126</v>
      </c>
      <c r="KK7" s="83" t="s">
        <v>126</v>
      </c>
      <c r="KL7" s="83" t="s">
        <v>126</v>
      </c>
      <c r="KM7" s="83" t="s">
        <v>126</v>
      </c>
      <c r="KN7" s="83" t="s">
        <v>126</v>
      </c>
      <c r="KO7" s="83" t="s">
        <v>126</v>
      </c>
      <c r="KP7" s="83" t="s">
        <v>126</v>
      </c>
      <c r="KQ7" s="83">
        <v>98.4</v>
      </c>
      <c r="KR7" s="83">
        <v>98.4</v>
      </c>
      <c r="KS7" s="83">
        <v>99.1</v>
      </c>
      <c r="KT7" s="83">
        <v>98.8</v>
      </c>
      <c r="KU7" s="83">
        <v>94.9</v>
      </c>
      <c r="KV7" s="80">
        <v>2148</v>
      </c>
      <c r="KW7" s="83">
        <v>10.8</v>
      </c>
      <c r="KX7" s="83">
        <v>13.7</v>
      </c>
      <c r="KY7" s="83">
        <v>14.4</v>
      </c>
      <c r="KZ7" s="83">
        <v>14.7</v>
      </c>
      <c r="LA7" s="83">
        <v>13</v>
      </c>
      <c r="LB7" s="83">
        <v>13.7</v>
      </c>
      <c r="LC7" s="83">
        <v>12</v>
      </c>
      <c r="LD7" s="83">
        <v>14.5</v>
      </c>
      <c r="LE7" s="83">
        <v>14.9</v>
      </c>
      <c r="LF7" s="83">
        <v>15.2</v>
      </c>
      <c r="LG7" s="83">
        <v>3.7</v>
      </c>
      <c r="LH7" s="83">
        <v>1.1000000000000001</v>
      </c>
      <c r="LI7" s="83">
        <v>0</v>
      </c>
      <c r="LJ7" s="83">
        <v>6.1</v>
      </c>
      <c r="LK7" s="83">
        <v>6</v>
      </c>
      <c r="LL7" s="83">
        <v>2.5</v>
      </c>
      <c r="LM7" s="83">
        <v>0.3</v>
      </c>
      <c r="LN7" s="83">
        <v>0.3</v>
      </c>
      <c r="LO7" s="83">
        <v>0.3</v>
      </c>
      <c r="LP7" s="83">
        <v>0.7</v>
      </c>
      <c r="LQ7" s="83">
        <v>0</v>
      </c>
      <c r="LR7" s="83">
        <v>0</v>
      </c>
      <c r="LS7" s="83">
        <v>0</v>
      </c>
      <c r="LT7" s="83">
        <v>0</v>
      </c>
      <c r="LU7" s="83">
        <v>0</v>
      </c>
      <c r="LV7" s="83">
        <v>259</v>
      </c>
      <c r="LW7" s="83">
        <v>197.2</v>
      </c>
      <c r="LX7" s="83">
        <v>181.3</v>
      </c>
      <c r="LY7" s="83">
        <v>164.9</v>
      </c>
      <c r="LZ7" s="83">
        <v>146.19999999999999</v>
      </c>
      <c r="MA7" s="83" t="s">
        <v>126</v>
      </c>
      <c r="MB7" s="83" t="s">
        <v>126</v>
      </c>
      <c r="MC7" s="83" t="s">
        <v>126</v>
      </c>
      <c r="MD7" s="83" t="s">
        <v>126</v>
      </c>
      <c r="ME7" s="83" t="s">
        <v>126</v>
      </c>
      <c r="MF7" s="83" t="s">
        <v>126</v>
      </c>
      <c r="MG7" s="83" t="s">
        <v>126</v>
      </c>
      <c r="MH7" s="83" t="s">
        <v>126</v>
      </c>
      <c r="MI7" s="83" t="s">
        <v>126</v>
      </c>
      <c r="MJ7" s="83" t="s">
        <v>126</v>
      </c>
      <c r="MK7" s="83">
        <v>100</v>
      </c>
      <c r="ML7" s="83">
        <v>100</v>
      </c>
      <c r="MM7" s="83">
        <v>100</v>
      </c>
      <c r="MN7" s="83">
        <v>100</v>
      </c>
      <c r="MO7" s="83">
        <v>100</v>
      </c>
      <c r="MP7" s="83">
        <v>100</v>
      </c>
      <c r="MQ7" s="83">
        <v>98.2</v>
      </c>
      <c r="MR7" s="83">
        <v>98.8</v>
      </c>
      <c r="MS7" s="83">
        <v>98.3</v>
      </c>
      <c r="MT7" s="83">
        <v>98.7</v>
      </c>
      <c r="MU7" s="83" t="s">
        <v>126</v>
      </c>
      <c r="MV7" s="83" t="s">
        <v>126</v>
      </c>
      <c r="MW7" s="83" t="s">
        <v>126</v>
      </c>
      <c r="MX7" s="83" t="s">
        <v>126</v>
      </c>
      <c r="MY7" s="83" t="s">
        <v>126</v>
      </c>
      <c r="MZ7" s="83" t="s">
        <v>126</v>
      </c>
      <c r="NA7" s="83" t="s">
        <v>126</v>
      </c>
      <c r="NB7" s="83" t="s">
        <v>126</v>
      </c>
      <c r="NC7" s="83" t="s">
        <v>126</v>
      </c>
      <c r="ND7" s="83" t="s">
        <v>126</v>
      </c>
      <c r="NE7" s="83" t="s">
        <v>126</v>
      </c>
      <c r="NF7" s="83" t="s">
        <v>126</v>
      </c>
      <c r="NG7" s="83">
        <v>5</v>
      </c>
      <c r="NH7" s="83">
        <v>5</v>
      </c>
      <c r="NI7" s="83">
        <v>5</v>
      </c>
      <c r="NJ7" s="83">
        <v>5</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130</v>
      </c>
      <c r="FB8" s="85"/>
      <c r="FC8" s="85"/>
      <c r="FD8" s="85"/>
      <c r="FE8" s="85"/>
      <c r="FF8" s="86"/>
      <c r="FG8" s="85"/>
      <c r="FH8" s="85"/>
      <c r="FI8" s="85" t="str">
        <f>FJ4</f>
        <v>修繕費比率（％）</v>
      </c>
      <c r="FJ8" s="85" t="b">
        <f>IF(SUM($M$6,$MU$7:$MX$7)=0,FALSE,TRUE)</f>
        <v>0</v>
      </c>
      <c r="FK8" s="87" t="s">
        <v>130</v>
      </c>
      <c r="FL8" s="85"/>
      <c r="FM8" s="85"/>
      <c r="FN8" s="85"/>
      <c r="FO8" s="85"/>
      <c r="FP8" s="85"/>
      <c r="FQ8" s="86"/>
      <c r="FR8" s="85"/>
      <c r="FS8" s="85" t="str">
        <f>FT4</f>
        <v>企業債残高対料金収入比率（％）</v>
      </c>
      <c r="FT8" s="85" t="b">
        <f>IF(SUM($M$6,$MU$7:$MX$7)=0,FALSE,TRUE)</f>
        <v>0</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0</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1</v>
      </c>
      <c r="KX8" s="87" t="s">
        <v>130</v>
      </c>
      <c r="KY8" s="85"/>
      <c r="KZ8" s="85"/>
      <c r="LA8" s="85"/>
      <c r="LB8" s="85"/>
      <c r="LC8" s="86"/>
      <c r="LD8" s="85"/>
      <c r="LE8" s="85"/>
      <c r="LF8" s="85" t="str">
        <f>LG4</f>
        <v>修繕費比率（％）</v>
      </c>
      <c r="LG8" s="85" t="b">
        <f>IF(SUM($P$7,$NG$7:$NJ$7)=0,FALSE,TRUE)</f>
        <v>1</v>
      </c>
      <c r="LH8" s="87" t="s">
        <v>130</v>
      </c>
      <c r="LI8" s="85"/>
      <c r="LJ8" s="85"/>
      <c r="LK8" s="85"/>
      <c r="LL8" s="85"/>
      <c r="LM8" s="85"/>
      <c r="LN8" s="86"/>
      <c r="LO8" s="85"/>
      <c r="LP8" s="85" t="str">
        <f>LQ4</f>
        <v>企業債残高対料金収入比率（％）</v>
      </c>
      <c r="LQ8" s="85" t="b">
        <f>IF(SUM($P$7,$NG$7:$NJ$7)=0,FALSE,TRUE)</f>
        <v>1</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1</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（最大出力合計2,148kW）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（最大出力合計2,148kW）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138</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192.3</v>
      </c>
      <c r="AZ11" s="95">
        <f>AZ7</f>
        <v>165.5</v>
      </c>
      <c r="BA11" s="95">
        <f>BA7</f>
        <v>147.5</v>
      </c>
      <c r="BB11" s="95">
        <f>BB7</f>
        <v>123.6</v>
      </c>
      <c r="BC11" s="95">
        <f>BC7</f>
        <v>132</v>
      </c>
      <c r="BD11" s="84"/>
      <c r="BE11" s="84"/>
      <c r="BF11" s="84"/>
      <c r="BG11" s="84"/>
      <c r="BH11" s="84"/>
      <c r="BI11" s="94" t="s">
        <v>140</v>
      </c>
      <c r="BJ11" s="95">
        <f>BJ7</f>
        <v>1686.7</v>
      </c>
      <c r="BK11" s="95">
        <f>BK7</f>
        <v>286.3</v>
      </c>
      <c r="BL11" s="95">
        <f>BL7</f>
        <v>2223.6999999999998</v>
      </c>
      <c r="BM11" s="95">
        <f>BM7</f>
        <v>693.4</v>
      </c>
      <c r="BN11" s="95">
        <f>BN7</f>
        <v>674.2</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139</v>
      </c>
      <c r="CF11" s="95">
        <f>CF7</f>
        <v>30940.799999999999</v>
      </c>
      <c r="CG11" s="95">
        <f>CG7</f>
        <v>26168.9</v>
      </c>
      <c r="CH11" s="95">
        <f>CH7</f>
        <v>29319.7</v>
      </c>
      <c r="CI11" s="95">
        <f>CI7</f>
        <v>35045.300000000003</v>
      </c>
      <c r="CJ11" s="95">
        <f>CJ7</f>
        <v>32748.1</v>
      </c>
      <c r="CK11" s="84"/>
      <c r="CL11" s="84"/>
      <c r="CM11" s="84"/>
      <c r="CN11" s="84"/>
      <c r="CO11" s="94" t="s">
        <v>139</v>
      </c>
      <c r="CP11" s="96">
        <f>CP7</f>
        <v>57881</v>
      </c>
      <c r="CQ11" s="96">
        <f>CQ7</f>
        <v>44239</v>
      </c>
      <c r="CR11" s="96">
        <f>CR7</f>
        <v>37755</v>
      </c>
      <c r="CS11" s="96">
        <f>CS7</f>
        <v>22831</v>
      </c>
      <c r="CT11" s="96">
        <f>CT7</f>
        <v>25608</v>
      </c>
      <c r="CU11" s="84"/>
      <c r="CV11" s="84"/>
      <c r="CW11" s="84"/>
      <c r="CX11" s="84"/>
      <c r="CY11" s="84"/>
      <c r="CZ11" s="94" t="s">
        <v>139</v>
      </c>
      <c r="DA11" s="95">
        <f>DA7</f>
        <v>10.8</v>
      </c>
      <c r="DB11" s="95">
        <f>DB7</f>
        <v>13.7</v>
      </c>
      <c r="DC11" s="95">
        <f>DC7</f>
        <v>14.4</v>
      </c>
      <c r="DD11" s="95">
        <f>DD7</f>
        <v>14.7</v>
      </c>
      <c r="DE11" s="95">
        <f>DE7</f>
        <v>13</v>
      </c>
      <c r="DF11" s="84"/>
      <c r="DG11" s="84"/>
      <c r="DH11" s="84"/>
      <c r="DI11" s="84"/>
      <c r="DJ11" s="94" t="s">
        <v>139</v>
      </c>
      <c r="DK11" s="95">
        <f>DK7</f>
        <v>3.7</v>
      </c>
      <c r="DL11" s="95">
        <f>DL7</f>
        <v>1.1000000000000001</v>
      </c>
      <c r="DM11" s="95">
        <f>DM7</f>
        <v>0</v>
      </c>
      <c r="DN11" s="95">
        <f>DN7</f>
        <v>6.1</v>
      </c>
      <c r="DO11" s="95">
        <f>DO7</f>
        <v>6</v>
      </c>
      <c r="DP11" s="84"/>
      <c r="DQ11" s="84"/>
      <c r="DR11" s="84"/>
      <c r="DS11" s="84"/>
      <c r="DT11" s="94" t="s">
        <v>139</v>
      </c>
      <c r="DU11" s="95">
        <f>DU7</f>
        <v>0</v>
      </c>
      <c r="DV11" s="95">
        <f>DV7</f>
        <v>0</v>
      </c>
      <c r="DW11" s="95">
        <f>DW7</f>
        <v>0</v>
      </c>
      <c r="DX11" s="95">
        <f>DX7</f>
        <v>0</v>
      </c>
      <c r="DY11" s="95">
        <f>DY7</f>
        <v>0</v>
      </c>
      <c r="DZ11" s="84"/>
      <c r="EA11" s="84"/>
      <c r="EB11" s="84"/>
      <c r="EC11" s="84"/>
      <c r="ED11" s="94" t="s">
        <v>139</v>
      </c>
      <c r="EE11" s="95" t="str">
        <f>EE7</f>
        <v>-</v>
      </c>
      <c r="EF11" s="95" t="str">
        <f>EF7</f>
        <v>-</v>
      </c>
      <c r="EG11" s="95" t="str">
        <f>EG7</f>
        <v>-</v>
      </c>
      <c r="EH11" s="95" t="str">
        <f>EH7</f>
        <v>-</v>
      </c>
      <c r="EI11" s="95" t="str">
        <f>EI7</f>
        <v>-</v>
      </c>
      <c r="EJ11" s="84"/>
      <c r="EK11" s="84"/>
      <c r="EL11" s="84"/>
      <c r="EM11" s="84"/>
      <c r="EN11" s="94" t="s">
        <v>139</v>
      </c>
      <c r="EO11" s="95">
        <f>EO7</f>
        <v>100</v>
      </c>
      <c r="EP11" s="95">
        <f>EP7</f>
        <v>100</v>
      </c>
      <c r="EQ11" s="95">
        <f>EQ7</f>
        <v>100</v>
      </c>
      <c r="ER11" s="95">
        <f>ER7</f>
        <v>100</v>
      </c>
      <c r="ES11" s="95">
        <f>ES7</f>
        <v>100</v>
      </c>
      <c r="ET11" s="84"/>
      <c r="EU11" s="84"/>
      <c r="EV11" s="84"/>
      <c r="EW11" s="84"/>
      <c r="EX11" s="84"/>
      <c r="EY11" s="94" t="s">
        <v>139</v>
      </c>
      <c r="EZ11" s="95" t="str">
        <f>EZ7</f>
        <v>-</v>
      </c>
      <c r="FA11" s="95" t="str">
        <f>FA7</f>
        <v>-</v>
      </c>
      <c r="FB11" s="95" t="str">
        <f>FB7</f>
        <v>-</v>
      </c>
      <c r="FC11" s="95" t="str">
        <f>FC7</f>
        <v>-</v>
      </c>
      <c r="FD11" s="95" t="str">
        <f>FD7</f>
        <v>-</v>
      </c>
      <c r="FE11" s="84"/>
      <c r="FF11" s="84"/>
      <c r="FG11" s="84"/>
      <c r="FH11" s="84"/>
      <c r="FI11" s="94" t="s">
        <v>139</v>
      </c>
      <c r="FJ11" s="95" t="str">
        <f>FJ7</f>
        <v>-</v>
      </c>
      <c r="FK11" s="95" t="str">
        <f>FK7</f>
        <v>-</v>
      </c>
      <c r="FL11" s="95" t="str">
        <f>FL7</f>
        <v>-</v>
      </c>
      <c r="FM11" s="95" t="str">
        <f>FM7</f>
        <v>-</v>
      </c>
      <c r="FN11" s="95" t="str">
        <f>FN7</f>
        <v>-</v>
      </c>
      <c r="FO11" s="84"/>
      <c r="FP11" s="84"/>
      <c r="FQ11" s="84"/>
      <c r="FR11" s="84"/>
      <c r="FS11" s="94" t="s">
        <v>139</v>
      </c>
      <c r="FT11" s="95" t="str">
        <f>FT7</f>
        <v>-</v>
      </c>
      <c r="FU11" s="95" t="str">
        <f>FU7</f>
        <v>-</v>
      </c>
      <c r="FV11" s="95" t="str">
        <f>FV7</f>
        <v>-</v>
      </c>
      <c r="FW11" s="95" t="str">
        <f>FW7</f>
        <v>-</v>
      </c>
      <c r="FX11" s="95" t="str">
        <f>FX7</f>
        <v>-</v>
      </c>
      <c r="FY11" s="84"/>
      <c r="FZ11" s="84"/>
      <c r="GA11" s="84"/>
      <c r="GB11" s="84"/>
      <c r="GC11" s="94" t="s">
        <v>141</v>
      </c>
      <c r="GD11" s="95" t="str">
        <f>GD7</f>
        <v>-</v>
      </c>
      <c r="GE11" s="95" t="str">
        <f>GE7</f>
        <v>-</v>
      </c>
      <c r="GF11" s="95" t="str">
        <f>GF7</f>
        <v>-</v>
      </c>
      <c r="GG11" s="95" t="str">
        <f>GG7</f>
        <v>-</v>
      </c>
      <c r="GH11" s="95" t="str">
        <f>GH7</f>
        <v>-</v>
      </c>
      <c r="GI11" s="84"/>
      <c r="GJ11" s="84"/>
      <c r="GK11" s="84"/>
      <c r="GL11" s="84"/>
      <c r="GM11" s="94" t="s">
        <v>139</v>
      </c>
      <c r="GN11" s="95" t="str">
        <f>GN7</f>
        <v>-</v>
      </c>
      <c r="GO11" s="95" t="str">
        <f>GO7</f>
        <v>-</v>
      </c>
      <c r="GP11" s="95" t="str">
        <f>GP7</f>
        <v>-</v>
      </c>
      <c r="GQ11" s="95" t="str">
        <f>GQ7</f>
        <v>-</v>
      </c>
      <c r="GR11" s="95" t="str">
        <f>GR7</f>
        <v>-</v>
      </c>
      <c r="GS11" s="84"/>
      <c r="GT11" s="84"/>
      <c r="GU11" s="84"/>
      <c r="GV11" s="84"/>
      <c r="GW11" s="84"/>
      <c r="GX11" s="94" t="s">
        <v>141</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141</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139</v>
      </c>
      <c r="IM11" s="95" t="str">
        <f>IM7</f>
        <v>-</v>
      </c>
      <c r="IN11" s="95" t="str">
        <f>IN7</f>
        <v>-</v>
      </c>
      <c r="IO11" s="95" t="str">
        <f>IO7</f>
        <v>-</v>
      </c>
      <c r="IP11" s="95" t="str">
        <f>IP7</f>
        <v>-</v>
      </c>
      <c r="IQ11" s="95" t="str">
        <f>IQ7</f>
        <v>-</v>
      </c>
      <c r="IR11" s="84"/>
      <c r="IS11" s="84"/>
      <c r="IT11" s="84"/>
      <c r="IU11" s="84"/>
      <c r="IV11" s="84"/>
      <c r="IW11" s="94" t="s">
        <v>139</v>
      </c>
      <c r="IX11" s="95" t="str">
        <f>IX7</f>
        <v>-</v>
      </c>
      <c r="IY11" s="95" t="str">
        <f>IY7</f>
        <v>-</v>
      </c>
      <c r="IZ11" s="95" t="str">
        <f>IZ7</f>
        <v>-</v>
      </c>
      <c r="JA11" s="95" t="str">
        <f>JA7</f>
        <v>-</v>
      </c>
      <c r="JB11" s="95" t="str">
        <f>JB7</f>
        <v>-</v>
      </c>
      <c r="JC11" s="84"/>
      <c r="JD11" s="84"/>
      <c r="JE11" s="84"/>
      <c r="JF11" s="84"/>
      <c r="JG11" s="94" t="s">
        <v>142</v>
      </c>
      <c r="JH11" s="95" t="str">
        <f>JH7</f>
        <v>-</v>
      </c>
      <c r="JI11" s="95" t="str">
        <f>JI7</f>
        <v>-</v>
      </c>
      <c r="JJ11" s="95" t="str">
        <f>JJ7</f>
        <v>-</v>
      </c>
      <c r="JK11" s="95" t="str">
        <f>JK7</f>
        <v>-</v>
      </c>
      <c r="JL11" s="95" t="str">
        <f>JL7</f>
        <v>-</v>
      </c>
      <c r="JM11" s="84"/>
      <c r="JN11" s="84"/>
      <c r="JO11" s="84"/>
      <c r="JP11" s="84"/>
      <c r="JQ11" s="94" t="s">
        <v>139</v>
      </c>
      <c r="JR11" s="95" t="str">
        <f>JR7</f>
        <v>-</v>
      </c>
      <c r="JS11" s="95" t="str">
        <f>JS7</f>
        <v>-</v>
      </c>
      <c r="JT11" s="95" t="str">
        <f>JT7</f>
        <v>-</v>
      </c>
      <c r="JU11" s="95" t="str">
        <f>JU7</f>
        <v>-</v>
      </c>
      <c r="JV11" s="95" t="str">
        <f>JV7</f>
        <v>-</v>
      </c>
      <c r="JW11" s="84"/>
      <c r="JX11" s="84"/>
      <c r="JY11" s="84"/>
      <c r="JZ11" s="84"/>
      <c r="KA11" s="94" t="s">
        <v>141</v>
      </c>
      <c r="KB11" s="95" t="str">
        <f>KB7</f>
        <v>-</v>
      </c>
      <c r="KC11" s="95" t="str">
        <f>KC7</f>
        <v>-</v>
      </c>
      <c r="KD11" s="95" t="str">
        <f>KD7</f>
        <v>-</v>
      </c>
      <c r="KE11" s="95" t="str">
        <f>KE7</f>
        <v>-</v>
      </c>
      <c r="KF11" s="95" t="str">
        <f>KF7</f>
        <v>-</v>
      </c>
      <c r="KG11" s="84"/>
      <c r="KH11" s="84"/>
      <c r="KI11" s="84"/>
      <c r="KJ11" s="84"/>
      <c r="KK11" s="94" t="s">
        <v>139</v>
      </c>
      <c r="KL11" s="95" t="str">
        <f>KL7</f>
        <v>-</v>
      </c>
      <c r="KM11" s="95" t="str">
        <f>KM7</f>
        <v>-</v>
      </c>
      <c r="KN11" s="95" t="str">
        <f>KN7</f>
        <v>-</v>
      </c>
      <c r="KO11" s="95" t="str">
        <f>KO7</f>
        <v>-</v>
      </c>
      <c r="KP11" s="95" t="str">
        <f>KP7</f>
        <v>-</v>
      </c>
      <c r="KQ11" s="84"/>
      <c r="KR11" s="84"/>
      <c r="KS11" s="84"/>
      <c r="KT11" s="84"/>
      <c r="KU11" s="84"/>
      <c r="KV11" s="94" t="s">
        <v>143</v>
      </c>
      <c r="KW11" s="95">
        <f>KW7</f>
        <v>10.8</v>
      </c>
      <c r="KX11" s="95">
        <f>KX7</f>
        <v>13.7</v>
      </c>
      <c r="KY11" s="95">
        <f>KY7</f>
        <v>14.4</v>
      </c>
      <c r="KZ11" s="95">
        <f>KZ7</f>
        <v>14.7</v>
      </c>
      <c r="LA11" s="95">
        <f>LA7</f>
        <v>13</v>
      </c>
      <c r="LB11" s="84"/>
      <c r="LC11" s="84"/>
      <c r="LD11" s="84"/>
      <c r="LE11" s="84"/>
      <c r="LF11" s="94" t="s">
        <v>139</v>
      </c>
      <c r="LG11" s="95">
        <f>LG7</f>
        <v>3.7</v>
      </c>
      <c r="LH11" s="95">
        <f>LH7</f>
        <v>1.1000000000000001</v>
      </c>
      <c r="LI11" s="95">
        <f>LI7</f>
        <v>0</v>
      </c>
      <c r="LJ11" s="95">
        <f>LJ7</f>
        <v>6.1</v>
      </c>
      <c r="LK11" s="95">
        <f>LK7</f>
        <v>6</v>
      </c>
      <c r="LL11" s="84"/>
      <c r="LM11" s="84"/>
      <c r="LN11" s="84"/>
      <c r="LO11" s="84"/>
      <c r="LP11" s="94" t="s">
        <v>139</v>
      </c>
      <c r="LQ11" s="95">
        <f>LQ7</f>
        <v>0</v>
      </c>
      <c r="LR11" s="95">
        <f>LR7</f>
        <v>0</v>
      </c>
      <c r="LS11" s="95">
        <f>LS7</f>
        <v>0</v>
      </c>
      <c r="LT11" s="95">
        <f>LT7</f>
        <v>0</v>
      </c>
      <c r="LU11" s="95">
        <f>LU7</f>
        <v>0</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139</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f>BD7</f>
        <v>124.4</v>
      </c>
      <c r="AZ12" s="95">
        <f>BE7</f>
        <v>118.8</v>
      </c>
      <c r="BA12" s="95">
        <f>BF7</f>
        <v>88.8</v>
      </c>
      <c r="BB12" s="95">
        <f>BG7</f>
        <v>121.3</v>
      </c>
      <c r="BC12" s="95">
        <f>BH7</f>
        <v>123.2</v>
      </c>
      <c r="BD12" s="84"/>
      <c r="BE12" s="84"/>
      <c r="BF12" s="84"/>
      <c r="BG12" s="84"/>
      <c r="BH12" s="84"/>
      <c r="BI12" s="94" t="s">
        <v>145</v>
      </c>
      <c r="BJ12" s="95">
        <f>BO7</f>
        <v>324.60000000000002</v>
      </c>
      <c r="BK12" s="95">
        <f>BP7</f>
        <v>255.4</v>
      </c>
      <c r="BL12" s="95">
        <f>BQ7</f>
        <v>269.8</v>
      </c>
      <c r="BM12" s="95">
        <f>BR7</f>
        <v>247.9</v>
      </c>
      <c r="BN12" s="95">
        <f>BS7</f>
        <v>240.1</v>
      </c>
      <c r="BO12" s="84"/>
      <c r="BP12" s="84"/>
      <c r="BQ12" s="84"/>
      <c r="BR12" s="84"/>
      <c r="BS12" s="84"/>
      <c r="BT12" s="94" t="s">
        <v>146</v>
      </c>
      <c r="BU12" s="95" t="str">
        <f>BZ7</f>
        <v>-</v>
      </c>
      <c r="BV12" s="95" t="str">
        <f>CA7</f>
        <v>-</v>
      </c>
      <c r="BW12" s="95" t="str">
        <f>CB7</f>
        <v>-</v>
      </c>
      <c r="BX12" s="95" t="str">
        <f>CC7</f>
        <v>-</v>
      </c>
      <c r="BY12" s="95" t="str">
        <f>CD7</f>
        <v>-</v>
      </c>
      <c r="BZ12" s="84"/>
      <c r="CA12" s="84"/>
      <c r="CB12" s="84"/>
      <c r="CC12" s="84"/>
      <c r="CD12" s="84"/>
      <c r="CE12" s="94" t="s">
        <v>144</v>
      </c>
      <c r="CF12" s="95">
        <f>CK7</f>
        <v>17642.5</v>
      </c>
      <c r="CG12" s="95">
        <f>CL7</f>
        <v>18815.8</v>
      </c>
      <c r="CH12" s="95">
        <f>CM7</f>
        <v>22847.9</v>
      </c>
      <c r="CI12" s="95">
        <f>CN7</f>
        <v>19199</v>
      </c>
      <c r="CJ12" s="95">
        <f>CO7</f>
        <v>19830.400000000001</v>
      </c>
      <c r="CK12" s="84"/>
      <c r="CL12" s="84"/>
      <c r="CM12" s="84"/>
      <c r="CN12" s="84"/>
      <c r="CO12" s="94" t="s">
        <v>144</v>
      </c>
      <c r="CP12" s="96">
        <f>CU7</f>
        <v>58539</v>
      </c>
      <c r="CQ12" s="96">
        <f>CV7</f>
        <v>37685</v>
      </c>
      <c r="CR12" s="96">
        <f>CW7</f>
        <v>2390</v>
      </c>
      <c r="CS12" s="96">
        <f>CX7</f>
        <v>32739</v>
      </c>
      <c r="CT12" s="96">
        <f>CY7</f>
        <v>34140</v>
      </c>
      <c r="CU12" s="84"/>
      <c r="CV12" s="84"/>
      <c r="CW12" s="84"/>
      <c r="CX12" s="84"/>
      <c r="CY12" s="84"/>
      <c r="CZ12" s="94" t="s">
        <v>144</v>
      </c>
      <c r="DA12" s="95">
        <f>DF7</f>
        <v>33.9</v>
      </c>
      <c r="DB12" s="95">
        <f>DG7</f>
        <v>31</v>
      </c>
      <c r="DC12" s="95">
        <f>DH7</f>
        <v>34.700000000000003</v>
      </c>
      <c r="DD12" s="95">
        <f>DI7</f>
        <v>30</v>
      </c>
      <c r="DE12" s="95">
        <f>DJ7</f>
        <v>30.2</v>
      </c>
      <c r="DF12" s="84"/>
      <c r="DG12" s="84"/>
      <c r="DH12" s="84"/>
      <c r="DI12" s="84"/>
      <c r="DJ12" s="94" t="s">
        <v>144</v>
      </c>
      <c r="DK12" s="95">
        <f>DP7</f>
        <v>14.6</v>
      </c>
      <c r="DL12" s="95">
        <f>DQ7</f>
        <v>17.5</v>
      </c>
      <c r="DM12" s="95">
        <f>DR7</f>
        <v>14.4</v>
      </c>
      <c r="DN12" s="95">
        <f>DS7</f>
        <v>11.8</v>
      </c>
      <c r="DO12" s="95">
        <f>DT7</f>
        <v>14.2</v>
      </c>
      <c r="DP12" s="84"/>
      <c r="DQ12" s="84"/>
      <c r="DR12" s="84"/>
      <c r="DS12" s="84"/>
      <c r="DT12" s="94" t="s">
        <v>144</v>
      </c>
      <c r="DU12" s="95">
        <f>DZ7</f>
        <v>109.9</v>
      </c>
      <c r="DV12" s="95">
        <f>EA7</f>
        <v>107.3</v>
      </c>
      <c r="DW12" s="95">
        <f>EB7</f>
        <v>104.1</v>
      </c>
      <c r="DX12" s="95">
        <f>EC7</f>
        <v>136</v>
      </c>
      <c r="DY12" s="95">
        <f>ED7</f>
        <v>133.5</v>
      </c>
      <c r="DZ12" s="84"/>
      <c r="EA12" s="84"/>
      <c r="EB12" s="84"/>
      <c r="EC12" s="84"/>
      <c r="ED12" s="94" t="s">
        <v>144</v>
      </c>
      <c r="EE12" s="95" t="str">
        <f>EJ7</f>
        <v>-</v>
      </c>
      <c r="EF12" s="95" t="str">
        <f>EK7</f>
        <v>-</v>
      </c>
      <c r="EG12" s="95" t="str">
        <f>EL7</f>
        <v>-</v>
      </c>
      <c r="EH12" s="95" t="str">
        <f>EM7</f>
        <v>-</v>
      </c>
      <c r="EI12" s="95" t="str">
        <f>EN7</f>
        <v>-</v>
      </c>
      <c r="EJ12" s="84"/>
      <c r="EK12" s="84"/>
      <c r="EL12" s="84"/>
      <c r="EM12" s="84"/>
      <c r="EN12" s="94" t="s">
        <v>144</v>
      </c>
      <c r="EO12" s="95">
        <f>ET7</f>
        <v>72.5</v>
      </c>
      <c r="EP12" s="95">
        <f>EU7</f>
        <v>75.599999999999994</v>
      </c>
      <c r="EQ12" s="95">
        <f>EV7</f>
        <v>78.8</v>
      </c>
      <c r="ER12" s="95">
        <f>EW7</f>
        <v>87.3</v>
      </c>
      <c r="ES12" s="95">
        <f>EX7</f>
        <v>82.1</v>
      </c>
      <c r="ET12" s="84"/>
      <c r="EU12" s="84"/>
      <c r="EV12" s="84"/>
      <c r="EW12" s="84"/>
      <c r="EX12" s="84"/>
      <c r="EY12" s="94" t="s">
        <v>144</v>
      </c>
      <c r="EZ12" s="95" t="str">
        <f>IF($EZ$8,FE7,"-")</f>
        <v>-</v>
      </c>
      <c r="FA12" s="95" t="str">
        <f>IF($EZ$8,FF7,"-")</f>
        <v>-</v>
      </c>
      <c r="FB12" s="95" t="str">
        <f>IF($EZ$8,FG7,"-")</f>
        <v>-</v>
      </c>
      <c r="FC12" s="95" t="str">
        <f>IF($EZ$8,FH7,"-")</f>
        <v>-</v>
      </c>
      <c r="FD12" s="95" t="str">
        <f>IF($EZ$8,FI7,"-")</f>
        <v>-</v>
      </c>
      <c r="FE12" s="84"/>
      <c r="FF12" s="84"/>
      <c r="FG12" s="84"/>
      <c r="FH12" s="84"/>
      <c r="FI12" s="94" t="s">
        <v>144</v>
      </c>
      <c r="FJ12" s="95" t="str">
        <f>IF($FJ$8,FO7,"-")</f>
        <v>-</v>
      </c>
      <c r="FK12" s="95" t="str">
        <f>IF($FJ$8,FP7,"-")</f>
        <v>-</v>
      </c>
      <c r="FL12" s="95" t="str">
        <f>IF($FJ$8,FQ7,"-")</f>
        <v>-</v>
      </c>
      <c r="FM12" s="95" t="str">
        <f>IF($FJ$8,FR7,"-")</f>
        <v>-</v>
      </c>
      <c r="FN12" s="95" t="str">
        <f>IF($FJ$8,FS7,"-")</f>
        <v>-</v>
      </c>
      <c r="FO12" s="84"/>
      <c r="FP12" s="84"/>
      <c r="FQ12" s="84"/>
      <c r="FR12" s="84"/>
      <c r="FS12" s="94" t="s">
        <v>144</v>
      </c>
      <c r="FT12" s="95" t="str">
        <f>IF($FT$8,FY7,"-")</f>
        <v>-</v>
      </c>
      <c r="FU12" s="95" t="str">
        <f>IF($FT$8,FZ7,"-")</f>
        <v>-</v>
      </c>
      <c r="FV12" s="95" t="str">
        <f>IF($FT$8,GA7,"-")</f>
        <v>-</v>
      </c>
      <c r="FW12" s="95" t="str">
        <f>IF($FT$8,GB7,"-")</f>
        <v>-</v>
      </c>
      <c r="FX12" s="95" t="str">
        <f>IF($FT$8,GC7,"-")</f>
        <v>-</v>
      </c>
      <c r="FY12" s="84"/>
      <c r="FZ12" s="84"/>
      <c r="GA12" s="84"/>
      <c r="GB12" s="84"/>
      <c r="GC12" s="94" t="s">
        <v>147</v>
      </c>
      <c r="GD12" s="95" t="str">
        <f>IF($GD$8,GI7,"-")</f>
        <v>-</v>
      </c>
      <c r="GE12" s="95" t="str">
        <f>IF($GD$8,GJ7,"-")</f>
        <v>-</v>
      </c>
      <c r="GF12" s="95" t="str">
        <f>IF($GD$8,GK7,"-")</f>
        <v>-</v>
      </c>
      <c r="GG12" s="95" t="str">
        <f>IF($GD$8,GL7,"-")</f>
        <v>-</v>
      </c>
      <c r="GH12" s="95" t="str">
        <f>IF($GD$8,GM7,"-")</f>
        <v>-</v>
      </c>
      <c r="GI12" s="84"/>
      <c r="GJ12" s="84"/>
      <c r="GK12" s="84"/>
      <c r="GL12" s="84"/>
      <c r="GM12" s="94" t="s">
        <v>146</v>
      </c>
      <c r="GN12" s="95" t="str">
        <f>IF($GN$8,GS7,"-")</f>
        <v>-</v>
      </c>
      <c r="GO12" s="95" t="str">
        <f>IF($GN$8,GT7,"-")</f>
        <v>-</v>
      </c>
      <c r="GP12" s="95" t="str">
        <f>IF($GN$8,GU7,"-")</f>
        <v>-</v>
      </c>
      <c r="GQ12" s="95" t="str">
        <f>IF($GN$8,GV7,"-")</f>
        <v>-</v>
      </c>
      <c r="GR12" s="95" t="str">
        <f>IF($GN$8,GW7,"-")</f>
        <v>-</v>
      </c>
      <c r="GS12" s="84"/>
      <c r="GT12" s="84"/>
      <c r="GU12" s="84"/>
      <c r="GV12" s="84"/>
      <c r="GW12" s="84"/>
      <c r="GX12" s="94" t="s">
        <v>146</v>
      </c>
      <c r="GY12" s="95" t="str">
        <f>IF($GY$8,HD7,"-")</f>
        <v>-</v>
      </c>
      <c r="GZ12" s="95" t="str">
        <f>IF($GY$8,HE7,"-")</f>
        <v>-</v>
      </c>
      <c r="HA12" s="95" t="str">
        <f>IF($GY$8,HF7,"-")</f>
        <v>-</v>
      </c>
      <c r="HB12" s="95" t="str">
        <f>IF($GY$8,HG7,"-")</f>
        <v>-</v>
      </c>
      <c r="HC12" s="95" t="str">
        <f>IF($GY$8,HH7,"-")</f>
        <v>-</v>
      </c>
      <c r="HD12" s="84"/>
      <c r="HE12" s="84"/>
      <c r="HF12" s="84"/>
      <c r="HG12" s="84"/>
      <c r="HH12" s="94" t="s">
        <v>146</v>
      </c>
      <c r="HI12" s="95" t="str">
        <f>IF($HI$8,HN7,"-")</f>
        <v>-</v>
      </c>
      <c r="HJ12" s="95" t="str">
        <f>IF($HI$8,HO7,"-")</f>
        <v>-</v>
      </c>
      <c r="HK12" s="95" t="str">
        <f>IF($HI$8,HP7,"-")</f>
        <v>-</v>
      </c>
      <c r="HL12" s="95" t="str">
        <f>IF($HI$8,HQ7,"-")</f>
        <v>-</v>
      </c>
      <c r="HM12" s="95" t="str">
        <f>IF($HI$8,HR7,"-")</f>
        <v>-</v>
      </c>
      <c r="HN12" s="84"/>
      <c r="HO12" s="84"/>
      <c r="HP12" s="84"/>
      <c r="HQ12" s="84"/>
      <c r="HR12" s="94" t="s">
        <v>144</v>
      </c>
      <c r="HS12" s="95" t="str">
        <f>IF($HS$8,HX7,"-")</f>
        <v>-</v>
      </c>
      <c r="HT12" s="95" t="str">
        <f>IF($HS$8,HY7,"-")</f>
        <v>-</v>
      </c>
      <c r="HU12" s="95" t="str">
        <f>IF($HS$8,HZ7,"-")</f>
        <v>-</v>
      </c>
      <c r="HV12" s="95" t="str">
        <f>IF($HS$8,IA7,"-")</f>
        <v>-</v>
      </c>
      <c r="HW12" s="95" t="str">
        <f>IF($HS$8,IB7,"-")</f>
        <v>-</v>
      </c>
      <c r="HX12" s="84"/>
      <c r="HY12" s="84"/>
      <c r="HZ12" s="84"/>
      <c r="IA12" s="84"/>
      <c r="IB12" s="94" t="s">
        <v>144</v>
      </c>
      <c r="IC12" s="95" t="str">
        <f>IF($IC$8,IH7,"-")</f>
        <v>-</v>
      </c>
      <c r="ID12" s="95" t="str">
        <f>IF($IC$8,II7,"-")</f>
        <v>-</v>
      </c>
      <c r="IE12" s="95" t="str">
        <f>IF($IC$8,IJ7,"-")</f>
        <v>-</v>
      </c>
      <c r="IF12" s="95" t="str">
        <f>IF($IC$8,IK7,"-")</f>
        <v>-</v>
      </c>
      <c r="IG12" s="95" t="str">
        <f>IF($IC$8,IL7,"-")</f>
        <v>-</v>
      </c>
      <c r="IH12" s="84"/>
      <c r="II12" s="84"/>
      <c r="IJ12" s="84"/>
      <c r="IK12" s="84"/>
      <c r="IL12" s="94" t="s">
        <v>144</v>
      </c>
      <c r="IM12" s="95" t="str">
        <f>IF($IM$8,IR7,"-")</f>
        <v>-</v>
      </c>
      <c r="IN12" s="95" t="str">
        <f>IF($IM$8,IS7,"-")</f>
        <v>-</v>
      </c>
      <c r="IO12" s="95" t="str">
        <f>IF($IM$8,IT7,"-")</f>
        <v>-</v>
      </c>
      <c r="IP12" s="95" t="str">
        <f>IF($IM$8,IU7,"-")</f>
        <v>-</v>
      </c>
      <c r="IQ12" s="95" t="str">
        <f>IF($IM$8,IV7,"-")</f>
        <v>-</v>
      </c>
      <c r="IR12" s="84"/>
      <c r="IS12" s="84"/>
      <c r="IT12" s="84"/>
      <c r="IU12" s="84"/>
      <c r="IV12" s="84"/>
      <c r="IW12" s="94" t="s">
        <v>144</v>
      </c>
      <c r="IX12" s="95" t="str">
        <f>IF($IX$8,JC7,"-")</f>
        <v>-</v>
      </c>
      <c r="IY12" s="95" t="str">
        <f>IF($IX$8,JD7,"-")</f>
        <v>-</v>
      </c>
      <c r="IZ12" s="95" t="str">
        <f>IF($IX$8,JE7,"-")</f>
        <v>-</v>
      </c>
      <c r="JA12" s="95" t="str">
        <f>IF($IX$8,JF7,"-")</f>
        <v>-</v>
      </c>
      <c r="JB12" s="95" t="str">
        <f>IF($IX$8,JG7,"-")</f>
        <v>-</v>
      </c>
      <c r="JC12" s="84"/>
      <c r="JD12" s="84"/>
      <c r="JE12" s="84"/>
      <c r="JF12" s="84"/>
      <c r="JG12" s="94" t="s">
        <v>146</v>
      </c>
      <c r="JH12" s="95" t="str">
        <f>IF($JH$8,JM7,"-")</f>
        <v>-</v>
      </c>
      <c r="JI12" s="95" t="str">
        <f>IF($JH$8,JN7,"-")</f>
        <v>-</v>
      </c>
      <c r="JJ12" s="95" t="str">
        <f>IF($JH$8,JO7,"-")</f>
        <v>-</v>
      </c>
      <c r="JK12" s="95" t="str">
        <f>IF($JH$8,JP7,"-")</f>
        <v>-</v>
      </c>
      <c r="JL12" s="95" t="str">
        <f>IF($JH$8,JQ7,"-")</f>
        <v>-</v>
      </c>
      <c r="JM12" s="84"/>
      <c r="JN12" s="84"/>
      <c r="JO12" s="84"/>
      <c r="JP12" s="84"/>
      <c r="JQ12" s="94" t="s">
        <v>144</v>
      </c>
      <c r="JR12" s="95" t="str">
        <f>IF($JR$8,JW7,"-")</f>
        <v>-</v>
      </c>
      <c r="JS12" s="95" t="str">
        <f>IF($JR$8,JX7,"-")</f>
        <v>-</v>
      </c>
      <c r="JT12" s="95" t="str">
        <f>IF($JR$8,JY7,"-")</f>
        <v>-</v>
      </c>
      <c r="JU12" s="95" t="str">
        <f>IF($JR$8,JZ7,"-")</f>
        <v>-</v>
      </c>
      <c r="JV12" s="95" t="str">
        <f>IF($JR$8,KA7,"-")</f>
        <v>-</v>
      </c>
      <c r="JW12" s="84"/>
      <c r="JX12" s="84"/>
      <c r="JY12" s="84"/>
      <c r="JZ12" s="84"/>
      <c r="KA12" s="94" t="s">
        <v>146</v>
      </c>
      <c r="KB12" s="95" t="str">
        <f>IF($KB$8,KG7,"-")</f>
        <v>-</v>
      </c>
      <c r="KC12" s="95" t="str">
        <f>IF($KB$8,KH7,"-")</f>
        <v>-</v>
      </c>
      <c r="KD12" s="95" t="str">
        <f>IF($KB$8,KI7,"-")</f>
        <v>-</v>
      </c>
      <c r="KE12" s="95" t="str">
        <f>IF($KB$8,KJ7,"-")</f>
        <v>-</v>
      </c>
      <c r="KF12" s="95" t="str">
        <f>IF($KB$8,KK7,"-")</f>
        <v>-</v>
      </c>
      <c r="KG12" s="84"/>
      <c r="KH12" s="84"/>
      <c r="KI12" s="84"/>
      <c r="KJ12" s="84"/>
      <c r="KK12" s="94" t="s">
        <v>144</v>
      </c>
      <c r="KL12" s="95" t="str">
        <f>IF($KL$8,KQ7,"-")</f>
        <v>-</v>
      </c>
      <c r="KM12" s="95" t="str">
        <f>IF($KL$8,KR7,"-")</f>
        <v>-</v>
      </c>
      <c r="KN12" s="95" t="str">
        <f>IF($KL$8,KS7,"-")</f>
        <v>-</v>
      </c>
      <c r="KO12" s="95" t="str">
        <f>IF($KL$8,KT7,"-")</f>
        <v>-</v>
      </c>
      <c r="KP12" s="95" t="str">
        <f>IF($KL$8,KU7,"-")</f>
        <v>-</v>
      </c>
      <c r="KQ12" s="84"/>
      <c r="KR12" s="84"/>
      <c r="KS12" s="84"/>
      <c r="KT12" s="84"/>
      <c r="KU12" s="84"/>
      <c r="KV12" s="94" t="s">
        <v>147</v>
      </c>
      <c r="KW12" s="95">
        <f>IF($KW$8,LB7,"-")</f>
        <v>13.7</v>
      </c>
      <c r="KX12" s="95">
        <f>IF($KW$8,LC7,"-")</f>
        <v>12</v>
      </c>
      <c r="KY12" s="95">
        <f>IF($KW$8,LD7,"-")</f>
        <v>14.5</v>
      </c>
      <c r="KZ12" s="95">
        <f>IF($KW$8,LE7,"-")</f>
        <v>14.9</v>
      </c>
      <c r="LA12" s="95">
        <f>IF($KW$8,LF7,"-")</f>
        <v>15.2</v>
      </c>
      <c r="LB12" s="84"/>
      <c r="LC12" s="84"/>
      <c r="LD12" s="84"/>
      <c r="LE12" s="84"/>
      <c r="LF12" s="94" t="s">
        <v>144</v>
      </c>
      <c r="LG12" s="95">
        <f>IF($LG$8,LL7,"-")</f>
        <v>2.5</v>
      </c>
      <c r="LH12" s="95">
        <f>IF($LG$8,LM7,"-")</f>
        <v>0.3</v>
      </c>
      <c r="LI12" s="95">
        <f>IF($LG$8,LN7,"-")</f>
        <v>0.3</v>
      </c>
      <c r="LJ12" s="95">
        <f>IF($LG$8,LO7,"-")</f>
        <v>0.3</v>
      </c>
      <c r="LK12" s="95">
        <f>IF($LG$8,LP7,"-")</f>
        <v>0.7</v>
      </c>
      <c r="LL12" s="84"/>
      <c r="LM12" s="84"/>
      <c r="LN12" s="84"/>
      <c r="LO12" s="84"/>
      <c r="LP12" s="94" t="s">
        <v>146</v>
      </c>
      <c r="LQ12" s="95">
        <f>IF($LQ$8,LV7,"-")</f>
        <v>259</v>
      </c>
      <c r="LR12" s="95">
        <f>IF($LQ$8,LW7,"-")</f>
        <v>197.2</v>
      </c>
      <c r="LS12" s="95">
        <f>IF($LQ$8,LX7,"-")</f>
        <v>181.3</v>
      </c>
      <c r="LT12" s="95">
        <f>IF($LQ$8,LY7,"-")</f>
        <v>164.9</v>
      </c>
      <c r="LU12" s="95">
        <f>IF($LQ$8,LZ7,"-")</f>
        <v>146.19999999999999</v>
      </c>
      <c r="LV12" s="84"/>
      <c r="LW12" s="84"/>
      <c r="LX12" s="84"/>
      <c r="LY12" s="84"/>
      <c r="LZ12" s="94" t="s">
        <v>144</v>
      </c>
      <c r="MA12" s="95" t="str">
        <f>IF($MA$8,MF7,"-")</f>
        <v>-</v>
      </c>
      <c r="MB12" s="95" t="str">
        <f>IF($MA$8,MG7,"-")</f>
        <v>-</v>
      </c>
      <c r="MC12" s="95" t="str">
        <f>IF($MA$8,MH7,"-")</f>
        <v>-</v>
      </c>
      <c r="MD12" s="95" t="str">
        <f>IF($MA$8,MI7,"-")</f>
        <v>-</v>
      </c>
      <c r="ME12" s="95" t="str">
        <f>IF($MA$8,MJ7,"-")</f>
        <v>-</v>
      </c>
      <c r="MF12" s="84"/>
      <c r="MG12" s="84"/>
      <c r="MH12" s="84"/>
      <c r="MI12" s="84"/>
      <c r="MJ12" s="94" t="s">
        <v>144</v>
      </c>
      <c r="MK12" s="95">
        <f>IF($MK$8,MP7,"-")</f>
        <v>100</v>
      </c>
      <c r="ML12" s="95">
        <f>IF($MK$8,MQ7,"-")</f>
        <v>98.2</v>
      </c>
      <c r="MM12" s="95">
        <f>IF($MK$8,MR7,"-")</f>
        <v>98.8</v>
      </c>
      <c r="MN12" s="95">
        <f>IF($MK$8,MS7,"-")</f>
        <v>98.3</v>
      </c>
      <c r="MO12" s="95">
        <f>IF($MK$8,MT7,"-")</f>
        <v>98.7</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148</v>
      </c>
      <c r="AY13" s="95">
        <f>$BI$7</f>
        <v>100</v>
      </c>
      <c r="AZ13" s="95">
        <f>$BI$7</f>
        <v>100</v>
      </c>
      <c r="BA13" s="95">
        <f>$BI$7</f>
        <v>100</v>
      </c>
      <c r="BB13" s="95">
        <f>$BI$7</f>
        <v>100</v>
      </c>
      <c r="BC13" s="95">
        <f>$BI$7</f>
        <v>100</v>
      </c>
      <c r="BD13" s="84"/>
      <c r="BE13" s="84"/>
      <c r="BF13" s="84"/>
      <c r="BG13" s="84"/>
      <c r="BH13" s="84"/>
      <c r="BI13" s="94" t="s">
        <v>148</v>
      </c>
      <c r="BJ13" s="95">
        <f>$BT$7</f>
        <v>100</v>
      </c>
      <c r="BK13" s="95">
        <f>$BT$7</f>
        <v>100</v>
      </c>
      <c r="BL13" s="95">
        <f>$BT$7</f>
        <v>100</v>
      </c>
      <c r="BM13" s="95">
        <f>$BT$7</f>
        <v>100</v>
      </c>
      <c r="BN13" s="95">
        <f>$BT$7</f>
        <v>100</v>
      </c>
      <c r="BO13" s="84"/>
      <c r="BP13" s="84"/>
      <c r="BQ13" s="84"/>
      <c r="BR13" s="84"/>
      <c r="BS13" s="84"/>
      <c r="BT13" s="94" t="s">
        <v>148</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149</v>
      </c>
      <c r="C14" s="99"/>
      <c r="D14" s="100"/>
      <c r="E14" s="99"/>
      <c r="F14" s="206" t="s">
        <v>150</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151</v>
      </c>
      <c r="C15" s="196"/>
      <c r="D15" s="100"/>
      <c r="E15" s="97">
        <v>1</v>
      </c>
      <c r="F15" s="196" t="s">
        <v>152</v>
      </c>
      <c r="G15" s="196"/>
      <c r="H15" s="102" t="s">
        <v>153</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154</v>
      </c>
      <c r="AY15" s="103"/>
      <c r="AZ15" s="103"/>
      <c r="BA15" s="103"/>
      <c r="BB15" s="103"/>
      <c r="BC15" s="103"/>
      <c r="BD15" s="100"/>
      <c r="BE15" s="100"/>
      <c r="BF15" s="100"/>
      <c r="BG15" s="100"/>
      <c r="BH15" s="100"/>
      <c r="BI15" s="101" t="s">
        <v>154</v>
      </c>
      <c r="BJ15" s="103"/>
      <c r="BK15" s="103"/>
      <c r="BL15" s="103"/>
      <c r="BM15" s="103"/>
      <c r="BN15" s="103"/>
      <c r="BO15" s="100"/>
      <c r="BP15" s="100"/>
      <c r="BQ15" s="100"/>
      <c r="BR15" s="100"/>
      <c r="BS15" s="100"/>
      <c r="BT15" s="101" t="s">
        <v>154</v>
      </c>
      <c r="BU15" s="103"/>
      <c r="BV15" s="103"/>
      <c r="BW15" s="103"/>
      <c r="BX15" s="103"/>
      <c r="BY15" s="103"/>
      <c r="BZ15" s="100"/>
      <c r="CA15" s="100"/>
      <c r="CB15" s="100"/>
      <c r="CC15" s="100"/>
      <c r="CD15" s="100"/>
      <c r="CE15" s="101" t="s">
        <v>154</v>
      </c>
      <c r="CF15" s="103"/>
      <c r="CG15" s="103"/>
      <c r="CH15" s="103"/>
      <c r="CI15" s="103"/>
      <c r="CJ15" s="103"/>
      <c r="CK15" s="100"/>
      <c r="CL15" s="100"/>
      <c r="CM15" s="100"/>
      <c r="CN15" s="100"/>
      <c r="CO15" s="101" t="s">
        <v>154</v>
      </c>
      <c r="CP15" s="103"/>
      <c r="CQ15" s="103"/>
      <c r="CR15" s="103"/>
      <c r="CS15" s="103"/>
      <c r="CT15" s="103"/>
      <c r="CU15" s="100"/>
      <c r="CV15" s="100"/>
      <c r="CW15" s="100"/>
      <c r="CX15" s="100"/>
      <c r="CY15" s="100"/>
      <c r="CZ15" s="101" t="s">
        <v>154</v>
      </c>
      <c r="DA15" s="103"/>
      <c r="DB15" s="103"/>
      <c r="DC15" s="103"/>
      <c r="DD15" s="103"/>
      <c r="DE15" s="103"/>
      <c r="DF15" s="100"/>
      <c r="DG15" s="100"/>
      <c r="DH15" s="100"/>
      <c r="DI15" s="100"/>
      <c r="DJ15" s="101" t="s">
        <v>154</v>
      </c>
      <c r="DK15" s="103"/>
      <c r="DL15" s="103"/>
      <c r="DM15" s="103"/>
      <c r="DN15" s="103"/>
      <c r="DO15" s="103"/>
      <c r="DP15" s="100"/>
      <c r="DQ15" s="100"/>
      <c r="DR15" s="100"/>
      <c r="DS15" s="100"/>
      <c r="DT15" s="101" t="s">
        <v>154</v>
      </c>
      <c r="DU15" s="103"/>
      <c r="DV15" s="103"/>
      <c r="DW15" s="103"/>
      <c r="DX15" s="103"/>
      <c r="DY15" s="103"/>
      <c r="DZ15" s="100"/>
      <c r="EA15" s="100"/>
      <c r="EB15" s="100"/>
      <c r="EC15" s="100"/>
      <c r="ED15" s="101" t="s">
        <v>154</v>
      </c>
      <c r="EE15" s="103"/>
      <c r="EF15" s="103"/>
      <c r="EG15" s="103"/>
      <c r="EH15" s="103"/>
      <c r="EI15" s="103"/>
      <c r="EJ15" s="100"/>
      <c r="EK15" s="100"/>
      <c r="EL15" s="100"/>
      <c r="EM15" s="100"/>
      <c r="EN15" s="101" t="s">
        <v>154</v>
      </c>
      <c r="EO15" s="103"/>
      <c r="EP15" s="103"/>
      <c r="EQ15" s="103"/>
      <c r="ER15" s="103"/>
      <c r="ES15" s="103"/>
      <c r="ET15" s="100"/>
      <c r="EU15" s="100"/>
      <c r="EV15" s="100"/>
      <c r="EW15" s="100"/>
      <c r="EX15" s="100"/>
      <c r="EY15" s="101" t="s">
        <v>154</v>
      </c>
      <c r="EZ15" s="103"/>
      <c r="FA15" s="103"/>
      <c r="FB15" s="103"/>
      <c r="FC15" s="103"/>
      <c r="FD15" s="103"/>
      <c r="FE15" s="100"/>
      <c r="FF15" s="100"/>
      <c r="FG15" s="100"/>
      <c r="FH15" s="100"/>
      <c r="FI15" s="101" t="s">
        <v>154</v>
      </c>
      <c r="FJ15" s="103"/>
      <c r="FK15" s="103"/>
      <c r="FL15" s="103"/>
      <c r="FM15" s="103"/>
      <c r="FN15" s="103"/>
      <c r="FO15" s="100"/>
      <c r="FP15" s="100"/>
      <c r="FQ15" s="100"/>
      <c r="FR15" s="100"/>
      <c r="FS15" s="101" t="s">
        <v>154</v>
      </c>
      <c r="FT15" s="103"/>
      <c r="FU15" s="103"/>
      <c r="FV15" s="103"/>
      <c r="FW15" s="103"/>
      <c r="FX15" s="103"/>
      <c r="FY15" s="100"/>
      <c r="FZ15" s="100"/>
      <c r="GA15" s="100"/>
      <c r="GB15" s="100"/>
      <c r="GC15" s="101" t="s">
        <v>154</v>
      </c>
      <c r="GD15" s="103"/>
      <c r="GE15" s="103"/>
      <c r="GF15" s="103"/>
      <c r="GG15" s="103"/>
      <c r="GH15" s="103"/>
      <c r="GI15" s="100"/>
      <c r="GJ15" s="100"/>
      <c r="GK15" s="100"/>
      <c r="GL15" s="100"/>
      <c r="GM15" s="101" t="s">
        <v>154</v>
      </c>
      <c r="GN15" s="103"/>
      <c r="GO15" s="103"/>
      <c r="GP15" s="103"/>
      <c r="GQ15" s="103"/>
      <c r="GR15" s="103"/>
      <c r="GS15" s="100"/>
      <c r="GT15" s="100"/>
      <c r="GU15" s="100"/>
      <c r="GV15" s="100"/>
      <c r="GW15" s="100"/>
      <c r="GX15" s="101" t="s">
        <v>154</v>
      </c>
      <c r="GY15" s="103"/>
      <c r="GZ15" s="103"/>
      <c r="HA15" s="103"/>
      <c r="HB15" s="103"/>
      <c r="HC15" s="103"/>
      <c r="HD15" s="100"/>
      <c r="HE15" s="100"/>
      <c r="HF15" s="100"/>
      <c r="HG15" s="100"/>
      <c r="HH15" s="101" t="s">
        <v>154</v>
      </c>
      <c r="HI15" s="103"/>
      <c r="HJ15" s="103"/>
      <c r="HK15" s="103"/>
      <c r="HL15" s="103"/>
      <c r="HM15" s="103"/>
      <c r="HN15" s="100"/>
      <c r="HO15" s="100"/>
      <c r="HP15" s="100"/>
      <c r="HQ15" s="100"/>
      <c r="HR15" s="101" t="s">
        <v>154</v>
      </c>
      <c r="HS15" s="103"/>
      <c r="HT15" s="103"/>
      <c r="HU15" s="103"/>
      <c r="HV15" s="103"/>
      <c r="HW15" s="103"/>
      <c r="HX15" s="100"/>
      <c r="HY15" s="100"/>
      <c r="HZ15" s="100"/>
      <c r="IA15" s="100"/>
      <c r="IB15" s="101" t="s">
        <v>154</v>
      </c>
      <c r="IC15" s="103"/>
      <c r="ID15" s="103"/>
      <c r="IE15" s="103"/>
      <c r="IF15" s="103"/>
      <c r="IG15" s="103"/>
      <c r="IH15" s="100"/>
      <c r="II15" s="100"/>
      <c r="IJ15" s="100"/>
      <c r="IK15" s="100"/>
      <c r="IL15" s="101" t="s">
        <v>154</v>
      </c>
      <c r="IM15" s="103"/>
      <c r="IN15" s="103"/>
      <c r="IO15" s="103"/>
      <c r="IP15" s="103"/>
      <c r="IQ15" s="103"/>
      <c r="IR15" s="100"/>
      <c r="IS15" s="100"/>
      <c r="IT15" s="100"/>
      <c r="IU15" s="100"/>
      <c r="IV15" s="100"/>
      <c r="IW15" s="101" t="s">
        <v>154</v>
      </c>
      <c r="IX15" s="103"/>
      <c r="IY15" s="103"/>
      <c r="IZ15" s="103"/>
      <c r="JA15" s="103"/>
      <c r="JB15" s="103"/>
      <c r="JC15" s="100"/>
      <c r="JD15" s="100"/>
      <c r="JE15" s="100"/>
      <c r="JF15" s="100"/>
      <c r="JG15" s="101" t="s">
        <v>154</v>
      </c>
      <c r="JH15" s="103"/>
      <c r="JI15" s="103"/>
      <c r="JJ15" s="103"/>
      <c r="JK15" s="103"/>
      <c r="JL15" s="103"/>
      <c r="JM15" s="100"/>
      <c r="JN15" s="100"/>
      <c r="JO15" s="100"/>
      <c r="JP15" s="100"/>
      <c r="JQ15" s="101" t="s">
        <v>154</v>
      </c>
      <c r="JR15" s="103"/>
      <c r="JS15" s="103"/>
      <c r="JT15" s="103"/>
      <c r="JU15" s="103"/>
      <c r="JV15" s="103"/>
      <c r="JW15" s="100"/>
      <c r="JX15" s="100"/>
      <c r="JY15" s="100"/>
      <c r="JZ15" s="100"/>
      <c r="KA15" s="101" t="s">
        <v>154</v>
      </c>
      <c r="KB15" s="103"/>
      <c r="KC15" s="103"/>
      <c r="KD15" s="103"/>
      <c r="KE15" s="103"/>
      <c r="KF15" s="103"/>
      <c r="KG15" s="100"/>
      <c r="KH15" s="100"/>
      <c r="KI15" s="100"/>
      <c r="KJ15" s="100"/>
      <c r="KK15" s="101" t="s">
        <v>154</v>
      </c>
      <c r="KL15" s="103"/>
      <c r="KM15" s="103"/>
      <c r="KN15" s="103"/>
      <c r="KO15" s="103"/>
      <c r="KP15" s="103"/>
      <c r="KQ15" s="100"/>
      <c r="KR15" s="100"/>
      <c r="KS15" s="100"/>
      <c r="KT15" s="100"/>
      <c r="KU15" s="100"/>
      <c r="KV15" s="101" t="s">
        <v>154</v>
      </c>
      <c r="KW15" s="103"/>
      <c r="KX15" s="103"/>
      <c r="KY15" s="103"/>
      <c r="KZ15" s="103"/>
      <c r="LA15" s="103"/>
      <c r="LB15" s="100"/>
      <c r="LC15" s="100"/>
      <c r="LD15" s="100"/>
      <c r="LE15" s="100"/>
      <c r="LF15" s="101" t="s">
        <v>154</v>
      </c>
      <c r="LG15" s="103"/>
      <c r="LH15" s="103"/>
      <c r="LI15" s="103"/>
      <c r="LJ15" s="103"/>
      <c r="LK15" s="103"/>
      <c r="LL15" s="100"/>
      <c r="LM15" s="100"/>
      <c r="LN15" s="100"/>
      <c r="LO15" s="100"/>
      <c r="LP15" s="101" t="s">
        <v>154</v>
      </c>
      <c r="LQ15" s="103"/>
      <c r="LR15" s="103"/>
      <c r="LS15" s="103"/>
      <c r="LT15" s="103"/>
      <c r="LU15" s="103"/>
      <c r="LV15" s="100"/>
      <c r="LW15" s="100"/>
      <c r="LX15" s="100"/>
      <c r="LY15" s="100"/>
      <c r="LZ15" s="101" t="s">
        <v>154</v>
      </c>
      <c r="MA15" s="103"/>
      <c r="MB15" s="103"/>
      <c r="MC15" s="103"/>
      <c r="MD15" s="103"/>
      <c r="ME15" s="103"/>
      <c r="MF15" s="100"/>
      <c r="MG15" s="100"/>
      <c r="MH15" s="100"/>
      <c r="MI15" s="100"/>
      <c r="MJ15" s="101" t="s">
        <v>154</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155</v>
      </c>
      <c r="C16" s="196"/>
      <c r="D16" s="100"/>
      <c r="E16" s="97">
        <f>E15+1</f>
        <v>2</v>
      </c>
      <c r="F16" s="196" t="s">
        <v>156</v>
      </c>
      <c r="G16" s="196"/>
      <c r="H16" s="102" t="s">
        <v>157</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158</v>
      </c>
      <c r="C17" s="196"/>
      <c r="D17" s="100"/>
      <c r="E17" s="97">
        <f t="shared" ref="E17" si="8">E16+1</f>
        <v>3</v>
      </c>
      <c r="F17" s="196" t="s">
        <v>159</v>
      </c>
      <c r="G17" s="196"/>
      <c r="H17" s="102" t="s">
        <v>160</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161</v>
      </c>
      <c r="AY17" s="106">
        <f>IF(AY7="-",NA(),AY7)</f>
        <v>192.3</v>
      </c>
      <c r="AZ17" s="106">
        <f t="shared" ref="AZ17:BC17" si="9">IF(AZ7="-",NA(),AZ7)</f>
        <v>165.5</v>
      </c>
      <c r="BA17" s="106">
        <f t="shared" si="9"/>
        <v>147.5</v>
      </c>
      <c r="BB17" s="106">
        <f t="shared" si="9"/>
        <v>123.6</v>
      </c>
      <c r="BC17" s="106">
        <f t="shared" si="9"/>
        <v>132</v>
      </c>
      <c r="BD17" s="100"/>
      <c r="BE17" s="100"/>
      <c r="BF17" s="100"/>
      <c r="BG17" s="100"/>
      <c r="BH17" s="100"/>
      <c r="BI17" s="105" t="s">
        <v>162</v>
      </c>
      <c r="BJ17" s="106">
        <f>IF(BJ7="-",NA(),BJ7)</f>
        <v>1686.7</v>
      </c>
      <c r="BK17" s="106">
        <f t="shared" ref="BK17:BN17" si="10">IF(BK7="-",NA(),BK7)</f>
        <v>286.3</v>
      </c>
      <c r="BL17" s="106">
        <f t="shared" si="10"/>
        <v>2223.6999999999998</v>
      </c>
      <c r="BM17" s="106">
        <f t="shared" si="10"/>
        <v>693.4</v>
      </c>
      <c r="BN17" s="106">
        <f t="shared" si="10"/>
        <v>674.2</v>
      </c>
      <c r="BO17" s="100"/>
      <c r="BP17" s="100"/>
      <c r="BQ17" s="100"/>
      <c r="BR17" s="100"/>
      <c r="BS17" s="100"/>
      <c r="BT17" s="105" t="s">
        <v>161</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163</v>
      </c>
      <c r="CF17" s="106">
        <f>IF(CF7="-",NA(),CF7)</f>
        <v>30940.799999999999</v>
      </c>
      <c r="CG17" s="106">
        <f t="shared" ref="CG17:CJ17" si="12">IF(CG7="-",NA(),CG7)</f>
        <v>26168.9</v>
      </c>
      <c r="CH17" s="106">
        <f t="shared" si="12"/>
        <v>29319.7</v>
      </c>
      <c r="CI17" s="106">
        <f t="shared" si="12"/>
        <v>35045.300000000003</v>
      </c>
      <c r="CJ17" s="106">
        <f t="shared" si="12"/>
        <v>32748.1</v>
      </c>
      <c r="CK17" s="100"/>
      <c r="CL17" s="100"/>
      <c r="CM17" s="100"/>
      <c r="CN17" s="100"/>
      <c r="CO17" s="105" t="s">
        <v>162</v>
      </c>
      <c r="CP17" s="107">
        <f>IF(CP7="-",NA(),CP7)</f>
        <v>57881</v>
      </c>
      <c r="CQ17" s="107">
        <f t="shared" ref="CQ17:CT17" si="13">IF(CQ7="-",NA(),CQ7)</f>
        <v>44239</v>
      </c>
      <c r="CR17" s="107">
        <f t="shared" si="13"/>
        <v>37755</v>
      </c>
      <c r="CS17" s="107">
        <f t="shared" si="13"/>
        <v>22831</v>
      </c>
      <c r="CT17" s="107">
        <f t="shared" si="13"/>
        <v>25608</v>
      </c>
      <c r="CU17" s="100"/>
      <c r="CV17" s="100"/>
      <c r="CW17" s="100"/>
      <c r="CX17" s="100"/>
      <c r="CY17" s="100"/>
      <c r="CZ17" s="105" t="s">
        <v>162</v>
      </c>
      <c r="DA17" s="106">
        <f>IF(DA7="-",NA(),DA7)</f>
        <v>10.8</v>
      </c>
      <c r="DB17" s="106">
        <f t="shared" ref="DB17:DE17" si="14">IF(DB7="-",NA(),DB7)</f>
        <v>13.7</v>
      </c>
      <c r="DC17" s="106">
        <f t="shared" si="14"/>
        <v>14.4</v>
      </c>
      <c r="DD17" s="106">
        <f t="shared" si="14"/>
        <v>14.7</v>
      </c>
      <c r="DE17" s="106">
        <f t="shared" si="14"/>
        <v>13</v>
      </c>
      <c r="DF17" s="100"/>
      <c r="DG17" s="100"/>
      <c r="DH17" s="100"/>
      <c r="DI17" s="100"/>
      <c r="DJ17" s="105" t="s">
        <v>164</v>
      </c>
      <c r="DK17" s="106">
        <f>IF(DK7="-",NA(),DK7)</f>
        <v>3.7</v>
      </c>
      <c r="DL17" s="106">
        <f t="shared" ref="DL17:DO17" si="15">IF(DL7="-",NA(),DL7)</f>
        <v>1.1000000000000001</v>
      </c>
      <c r="DM17" s="106">
        <f t="shared" si="15"/>
        <v>0</v>
      </c>
      <c r="DN17" s="106">
        <f t="shared" si="15"/>
        <v>6.1</v>
      </c>
      <c r="DO17" s="106">
        <f t="shared" si="15"/>
        <v>6</v>
      </c>
      <c r="DP17" s="100"/>
      <c r="DQ17" s="100"/>
      <c r="DR17" s="100"/>
      <c r="DS17" s="100"/>
      <c r="DT17" s="105" t="s">
        <v>162</v>
      </c>
      <c r="DU17" s="106">
        <f>IF(DU7="-",NA(),DU7)</f>
        <v>0</v>
      </c>
      <c r="DV17" s="106">
        <f t="shared" ref="DV17:DY17" si="16">IF(DV7="-",NA(),DV7)</f>
        <v>0</v>
      </c>
      <c r="DW17" s="106">
        <f t="shared" si="16"/>
        <v>0</v>
      </c>
      <c r="DX17" s="106">
        <f t="shared" si="16"/>
        <v>0</v>
      </c>
      <c r="DY17" s="106">
        <f t="shared" si="16"/>
        <v>0</v>
      </c>
      <c r="DZ17" s="100"/>
      <c r="EA17" s="100"/>
      <c r="EB17" s="100"/>
      <c r="EC17" s="100"/>
      <c r="ED17" s="105" t="s">
        <v>161</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165</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164</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164</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162</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161</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161</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161</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161</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166</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161</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161</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161</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161</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163</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161</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162</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162</v>
      </c>
      <c r="KW17" s="106">
        <f>IF(KW7="-",NA(),KW7)</f>
        <v>10.8</v>
      </c>
      <c r="KX17" s="106">
        <f t="shared" ref="KX17:LA17" si="34">IF(KX7="-",NA(),KX7)</f>
        <v>13.7</v>
      </c>
      <c r="KY17" s="106">
        <f t="shared" si="34"/>
        <v>14.4</v>
      </c>
      <c r="KZ17" s="106">
        <f t="shared" si="34"/>
        <v>14.7</v>
      </c>
      <c r="LA17" s="106">
        <f t="shared" si="34"/>
        <v>13</v>
      </c>
      <c r="LB17" s="100"/>
      <c r="LC17" s="100"/>
      <c r="LD17" s="100"/>
      <c r="LE17" s="100"/>
      <c r="LF17" s="105" t="s">
        <v>162</v>
      </c>
      <c r="LG17" s="106">
        <f>IF(LG7="-",NA(),LG7)</f>
        <v>3.7</v>
      </c>
      <c r="LH17" s="106">
        <f t="shared" ref="LH17:LK17" si="35">IF(LH7="-",NA(),LH7)</f>
        <v>1.1000000000000001</v>
      </c>
      <c r="LI17" s="106">
        <f t="shared" si="35"/>
        <v>0</v>
      </c>
      <c r="LJ17" s="106">
        <f t="shared" si="35"/>
        <v>6.1</v>
      </c>
      <c r="LK17" s="106">
        <f t="shared" si="35"/>
        <v>6</v>
      </c>
      <c r="LL17" s="100"/>
      <c r="LM17" s="100"/>
      <c r="LN17" s="100"/>
      <c r="LO17" s="100"/>
      <c r="LP17" s="105" t="s">
        <v>166</v>
      </c>
      <c r="LQ17" s="106">
        <f>IF(LQ7="-",NA(),LQ7)</f>
        <v>0</v>
      </c>
      <c r="LR17" s="106">
        <f t="shared" ref="LR17:LU17" si="36">IF(LR7="-",NA(),LR7)</f>
        <v>0</v>
      </c>
      <c r="LS17" s="106">
        <f t="shared" si="36"/>
        <v>0</v>
      </c>
      <c r="LT17" s="106">
        <f t="shared" si="36"/>
        <v>0</v>
      </c>
      <c r="LU17" s="106">
        <f t="shared" si="36"/>
        <v>0</v>
      </c>
      <c r="LV17" s="100"/>
      <c r="LW17" s="100"/>
      <c r="LX17" s="100"/>
      <c r="LY17" s="100"/>
      <c r="LZ17" s="105" t="s">
        <v>166</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161</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167</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168</v>
      </c>
      <c r="AY18" s="106">
        <f>IF(BD7="-",NA(),BD7)</f>
        <v>124.4</v>
      </c>
      <c r="AZ18" s="106">
        <f t="shared" ref="AZ18:BC18" si="39">IF(BE7="-",NA(),BE7)</f>
        <v>118.8</v>
      </c>
      <c r="BA18" s="106">
        <f t="shared" si="39"/>
        <v>88.8</v>
      </c>
      <c r="BB18" s="106">
        <f t="shared" si="39"/>
        <v>121.3</v>
      </c>
      <c r="BC18" s="106">
        <f t="shared" si="39"/>
        <v>123.2</v>
      </c>
      <c r="BD18" s="100"/>
      <c r="BE18" s="100"/>
      <c r="BF18" s="100"/>
      <c r="BG18" s="100"/>
      <c r="BH18" s="100"/>
      <c r="BI18" s="105" t="s">
        <v>168</v>
      </c>
      <c r="BJ18" s="106">
        <f>IF(BO7="-",NA(),BO7)</f>
        <v>324.60000000000002</v>
      </c>
      <c r="BK18" s="106">
        <f t="shared" ref="BK18:BN18" si="40">IF(BP7="-",NA(),BP7)</f>
        <v>255.4</v>
      </c>
      <c r="BL18" s="106">
        <f t="shared" si="40"/>
        <v>269.8</v>
      </c>
      <c r="BM18" s="106">
        <f t="shared" si="40"/>
        <v>247.9</v>
      </c>
      <c r="BN18" s="106">
        <f t="shared" si="40"/>
        <v>240.1</v>
      </c>
      <c r="BO18" s="100"/>
      <c r="BP18" s="100"/>
      <c r="BQ18" s="100"/>
      <c r="BR18" s="100"/>
      <c r="BS18" s="100"/>
      <c r="BT18" s="105" t="s">
        <v>169</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168</v>
      </c>
      <c r="CF18" s="106">
        <f>IF(CK7="-",NA(),CK7)</f>
        <v>17642.5</v>
      </c>
      <c r="CG18" s="106">
        <f t="shared" ref="CG18:CJ18" si="42">IF(CL7="-",NA(),CL7)</f>
        <v>18815.8</v>
      </c>
      <c r="CH18" s="106">
        <f t="shared" si="42"/>
        <v>22847.9</v>
      </c>
      <c r="CI18" s="106">
        <f t="shared" si="42"/>
        <v>19199</v>
      </c>
      <c r="CJ18" s="106">
        <f t="shared" si="42"/>
        <v>19830.400000000001</v>
      </c>
      <c r="CK18" s="100"/>
      <c r="CL18" s="100"/>
      <c r="CM18" s="100"/>
      <c r="CN18" s="100"/>
      <c r="CO18" s="105" t="s">
        <v>168</v>
      </c>
      <c r="CP18" s="107">
        <f>IF(CU7="-",NA(),CU7)</f>
        <v>58539</v>
      </c>
      <c r="CQ18" s="107">
        <f t="shared" ref="CQ18:CT18" si="43">IF(CV7="-",NA(),CV7)</f>
        <v>37685</v>
      </c>
      <c r="CR18" s="107">
        <f t="shared" si="43"/>
        <v>2390</v>
      </c>
      <c r="CS18" s="107">
        <f t="shared" si="43"/>
        <v>32739</v>
      </c>
      <c r="CT18" s="107">
        <f t="shared" si="43"/>
        <v>34140</v>
      </c>
      <c r="CU18" s="100"/>
      <c r="CV18" s="100"/>
      <c r="CW18" s="100"/>
      <c r="CX18" s="100"/>
      <c r="CY18" s="100"/>
      <c r="CZ18" s="105" t="s">
        <v>168</v>
      </c>
      <c r="DA18" s="106">
        <f>IF(DF7="-",NA(),DF7)</f>
        <v>33.9</v>
      </c>
      <c r="DB18" s="106">
        <f t="shared" ref="DB18:DE18" si="44">IF(DG7="-",NA(),DG7)</f>
        <v>31</v>
      </c>
      <c r="DC18" s="106">
        <f t="shared" si="44"/>
        <v>34.700000000000003</v>
      </c>
      <c r="DD18" s="106">
        <f t="shared" si="44"/>
        <v>30</v>
      </c>
      <c r="DE18" s="106">
        <f t="shared" si="44"/>
        <v>30.2</v>
      </c>
      <c r="DF18" s="100"/>
      <c r="DG18" s="100"/>
      <c r="DH18" s="100"/>
      <c r="DI18" s="100"/>
      <c r="DJ18" s="105" t="s">
        <v>168</v>
      </c>
      <c r="DK18" s="106">
        <f>IF(DP7="-",NA(),DP7)</f>
        <v>14.6</v>
      </c>
      <c r="DL18" s="106">
        <f t="shared" ref="DL18:DO18" si="45">IF(DQ7="-",NA(),DQ7)</f>
        <v>17.5</v>
      </c>
      <c r="DM18" s="106">
        <f t="shared" si="45"/>
        <v>14.4</v>
      </c>
      <c r="DN18" s="106">
        <f t="shared" si="45"/>
        <v>11.8</v>
      </c>
      <c r="DO18" s="106">
        <f t="shared" si="45"/>
        <v>14.2</v>
      </c>
      <c r="DP18" s="100"/>
      <c r="DQ18" s="100"/>
      <c r="DR18" s="100"/>
      <c r="DS18" s="100"/>
      <c r="DT18" s="105" t="s">
        <v>168</v>
      </c>
      <c r="DU18" s="106">
        <f>IF(DZ7="-",NA(),DZ7)</f>
        <v>109.9</v>
      </c>
      <c r="DV18" s="106">
        <f t="shared" ref="DV18:DY18" si="46">IF(EA7="-",NA(),EA7)</f>
        <v>107.3</v>
      </c>
      <c r="DW18" s="106">
        <f t="shared" si="46"/>
        <v>104.1</v>
      </c>
      <c r="DX18" s="106">
        <f t="shared" si="46"/>
        <v>136</v>
      </c>
      <c r="DY18" s="106">
        <f t="shared" si="46"/>
        <v>133.5</v>
      </c>
      <c r="DZ18" s="100"/>
      <c r="EA18" s="100"/>
      <c r="EB18" s="100"/>
      <c r="EC18" s="100"/>
      <c r="ED18" s="105" t="s">
        <v>168</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170</v>
      </c>
      <c r="EO18" s="106">
        <f>IF(ET7="-",NA(),ET7)</f>
        <v>72.5</v>
      </c>
      <c r="EP18" s="106">
        <f t="shared" ref="EP18:ES18" si="48">IF(EU7="-",NA(),EU7)</f>
        <v>75.599999999999994</v>
      </c>
      <c r="EQ18" s="106">
        <f t="shared" si="48"/>
        <v>78.8</v>
      </c>
      <c r="ER18" s="106">
        <f t="shared" si="48"/>
        <v>87.3</v>
      </c>
      <c r="ES18" s="106">
        <f t="shared" si="48"/>
        <v>82.1</v>
      </c>
      <c r="ET18" s="100"/>
      <c r="EU18" s="100"/>
      <c r="EV18" s="100"/>
      <c r="EW18" s="100"/>
      <c r="EX18" s="100"/>
      <c r="EY18" s="105" t="s">
        <v>169</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171</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172</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172</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169</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168</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168</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172</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172</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170</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171</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172</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168</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168</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168</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172</v>
      </c>
      <c r="KW18" s="106">
        <f>IF(OR(NOT($KW$8),LB7="-"),NA(),LB7)</f>
        <v>13.7</v>
      </c>
      <c r="KX18" s="106">
        <f>IF(OR(NOT($KW$8),LC7="-"),NA(),LC7)</f>
        <v>12</v>
      </c>
      <c r="KY18" s="106">
        <f>IF(OR(NOT($KW$8),LD7="-"),NA(),LD7)</f>
        <v>14.5</v>
      </c>
      <c r="KZ18" s="106">
        <f>IF(OR(NOT($KW$8),LE7="-"),NA(),LE7)</f>
        <v>14.9</v>
      </c>
      <c r="LA18" s="106">
        <f>IF(OR(NOT($KW$8),LF7="-"),NA(),LF7)</f>
        <v>15.2</v>
      </c>
      <c r="LB18" s="100"/>
      <c r="LC18" s="100"/>
      <c r="LD18" s="100"/>
      <c r="LE18" s="100"/>
      <c r="LF18" s="105" t="s">
        <v>168</v>
      </c>
      <c r="LG18" s="106">
        <f>IF(OR(NOT($LG$8),LL7="-"),NA(),LL7)</f>
        <v>2.5</v>
      </c>
      <c r="LH18" s="106">
        <f>IF(OR(NOT($LG$8),LM7="-"),NA(),LM7)</f>
        <v>0.3</v>
      </c>
      <c r="LI18" s="106">
        <f>IF(OR(NOT($LG$8),LN7="-"),NA(),LN7)</f>
        <v>0.3</v>
      </c>
      <c r="LJ18" s="106">
        <f>IF(OR(NOT($LG$8),LO7="-"),NA(),LO7)</f>
        <v>0.3</v>
      </c>
      <c r="LK18" s="106">
        <f>IF(OR(NOT($LG$8),LP7="-"),NA(),LP7)</f>
        <v>0.7</v>
      </c>
      <c r="LL18" s="100"/>
      <c r="LM18" s="100"/>
      <c r="LN18" s="100"/>
      <c r="LO18" s="100"/>
      <c r="LP18" s="105" t="s">
        <v>168</v>
      </c>
      <c r="LQ18" s="106">
        <f>IF(OR(NOT($LQ$8),LV7="-"),NA(),LV7)</f>
        <v>259</v>
      </c>
      <c r="LR18" s="106">
        <f>IF(OR(NOT($LQ$8),LW7="-"),NA(),LW7)</f>
        <v>197.2</v>
      </c>
      <c r="LS18" s="106">
        <f>IF(OR(NOT($LQ$8),LX7="-"),NA(),LX7)</f>
        <v>181.3</v>
      </c>
      <c r="LT18" s="106">
        <f>IF(OR(NOT($LQ$8),LY7="-"),NA(),LY7)</f>
        <v>164.9</v>
      </c>
      <c r="LU18" s="106">
        <f>IF(OR(NOT($LQ$8),LZ7="-"),NA(),LZ7)</f>
        <v>146.19999999999999</v>
      </c>
      <c r="LV18" s="100"/>
      <c r="LW18" s="100"/>
      <c r="LX18" s="100"/>
      <c r="LY18" s="100"/>
      <c r="LZ18" s="105" t="s">
        <v>168</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168</v>
      </c>
      <c r="MK18" s="106">
        <f>IF(OR(NOT($MK$8),MP7="-"),NA(),MP7)</f>
        <v>100</v>
      </c>
      <c r="ML18" s="106">
        <f>IF(OR(NOT($MK$8),MQ7="-"),NA(),MQ7)</f>
        <v>98.2</v>
      </c>
      <c r="MM18" s="106">
        <f>IF(OR(NOT($MK$8),MR7="-"),NA(),MR7)</f>
        <v>98.8</v>
      </c>
      <c r="MN18" s="106">
        <f>IF(OR(NOT($MK$8),MS7="-"),NA(),MS7)</f>
        <v>98.3</v>
      </c>
      <c r="MO18" s="106">
        <f>IF(OR(NOT($MK$8),MT7="-"),NA(),MT7)</f>
        <v>98.7</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173</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148</v>
      </c>
      <c r="AY19" s="106">
        <f>$BI$7</f>
        <v>100</v>
      </c>
      <c r="AZ19" s="106">
        <f t="shared" ref="AZ19:BC19" si="49">$BI$7</f>
        <v>100</v>
      </c>
      <c r="BA19" s="106">
        <f t="shared" si="49"/>
        <v>100</v>
      </c>
      <c r="BB19" s="106">
        <f t="shared" si="49"/>
        <v>100</v>
      </c>
      <c r="BC19" s="106">
        <f t="shared" si="49"/>
        <v>100</v>
      </c>
      <c r="BD19" s="100"/>
      <c r="BE19" s="100"/>
      <c r="BF19" s="100"/>
      <c r="BG19" s="100"/>
      <c r="BH19" s="100"/>
      <c r="BI19" s="108" t="s">
        <v>148</v>
      </c>
      <c r="BJ19" s="106">
        <f>$BT$7</f>
        <v>100</v>
      </c>
      <c r="BK19" s="106">
        <f>$BT$7</f>
        <v>100</v>
      </c>
      <c r="BL19" s="106">
        <f>$BT$7</f>
        <v>100</v>
      </c>
      <c r="BM19" s="106">
        <f>$BT$7</f>
        <v>100</v>
      </c>
      <c r="BN19" s="106">
        <f>$BT$7</f>
        <v>100</v>
      </c>
      <c r="BO19" s="100"/>
      <c r="BP19" s="100"/>
      <c r="BQ19" s="100"/>
      <c r="BR19" s="100"/>
      <c r="BS19" s="100"/>
      <c r="BT19" s="108" t="s">
        <v>148</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174</v>
      </c>
      <c r="C20" s="196"/>
      <c r="D20" s="100"/>
    </row>
    <row r="21" spans="1:374" x14ac:dyDescent="0.15">
      <c r="A21" s="97">
        <f t="shared" si="7"/>
        <v>7</v>
      </c>
      <c r="B21" s="196" t="s">
        <v>175</v>
      </c>
      <c r="C21" s="196"/>
      <c r="D21" s="100"/>
    </row>
    <row r="22" spans="1:374" x14ac:dyDescent="0.15">
      <c r="A22" s="97">
        <f t="shared" si="7"/>
        <v>8</v>
      </c>
      <c r="B22" s="196" t="s">
        <v>176</v>
      </c>
      <c r="C22" s="196"/>
      <c r="D22" s="100"/>
      <c r="E22" s="197" t="s">
        <v>177</v>
      </c>
      <c r="F22" s="198"/>
      <c r="G22" s="198"/>
      <c r="H22" s="198"/>
      <c r="I22" s="199"/>
    </row>
    <row r="23" spans="1:374" x14ac:dyDescent="0.15">
      <c r="A23" s="97">
        <f t="shared" si="7"/>
        <v>9</v>
      </c>
      <c r="B23" s="196" t="s">
        <v>178</v>
      </c>
      <c r="C23" s="196"/>
      <c r="D23" s="100"/>
      <c r="E23" s="200"/>
      <c r="F23" s="201"/>
      <c r="G23" s="201"/>
      <c r="H23" s="201"/>
      <c r="I23" s="202"/>
    </row>
    <row r="24" spans="1:374" x14ac:dyDescent="0.15">
      <c r="A24" s="97">
        <f t="shared" si="7"/>
        <v>10</v>
      </c>
      <c r="B24" s="196" t="s">
        <v>179</v>
      </c>
      <c r="C24" s="196"/>
      <c r="D24" s="100"/>
      <c r="E24" s="200"/>
      <c r="F24" s="201"/>
      <c r="G24" s="201"/>
      <c r="H24" s="201"/>
      <c r="I24" s="202"/>
    </row>
    <row r="25" spans="1:374" x14ac:dyDescent="0.15">
      <c r="A25" s="97">
        <f t="shared" si="7"/>
        <v>11</v>
      </c>
      <c r="B25" s="196" t="s">
        <v>180</v>
      </c>
      <c r="C25" s="196"/>
      <c r="D25" s="100"/>
      <c r="E25" s="200"/>
      <c r="F25" s="201"/>
      <c r="G25" s="201"/>
      <c r="H25" s="201"/>
      <c r="I25" s="202"/>
    </row>
    <row r="26" spans="1:374" x14ac:dyDescent="0.15">
      <c r="A26" s="97">
        <f t="shared" si="7"/>
        <v>12</v>
      </c>
      <c r="B26" s="196" t="s">
        <v>181</v>
      </c>
      <c r="C26" s="196"/>
      <c r="D26" s="100"/>
      <c r="E26" s="200"/>
      <c r="F26" s="201"/>
      <c r="G26" s="201"/>
      <c r="H26" s="201"/>
      <c r="I26" s="202"/>
    </row>
    <row r="27" spans="1:374" x14ac:dyDescent="0.15">
      <c r="A27" s="97">
        <f t="shared" si="7"/>
        <v>13</v>
      </c>
      <c r="B27" s="196" t="s">
        <v>182</v>
      </c>
      <c r="C27" s="196"/>
      <c r="D27" s="100"/>
      <c r="E27" s="200"/>
      <c r="F27" s="201"/>
      <c r="G27" s="201"/>
      <c r="H27" s="201"/>
      <c r="I27" s="202"/>
    </row>
    <row r="28" spans="1:374" x14ac:dyDescent="0.15">
      <c r="A28" s="97">
        <f t="shared" si="7"/>
        <v>14</v>
      </c>
      <c r="B28" s="196" t="s">
        <v>183</v>
      </c>
      <c r="C28" s="196"/>
      <c r="D28" s="100"/>
      <c r="E28" s="200"/>
      <c r="F28" s="201"/>
      <c r="G28" s="201"/>
      <c r="H28" s="201"/>
      <c r="I28" s="202"/>
    </row>
    <row r="29" spans="1:374" x14ac:dyDescent="0.15">
      <c r="A29" s="97">
        <f t="shared" si="7"/>
        <v>15</v>
      </c>
      <c r="B29" s="196" t="s">
        <v>184</v>
      </c>
      <c r="C29" s="196"/>
      <c r="D29" s="100"/>
      <c r="E29" s="200"/>
      <c r="F29" s="201"/>
      <c r="G29" s="201"/>
      <c r="H29" s="201"/>
      <c r="I29" s="202"/>
    </row>
    <row r="30" spans="1:374" x14ac:dyDescent="0.15">
      <c r="A30" s="97">
        <f t="shared" si="7"/>
        <v>16</v>
      </c>
      <c r="B30" s="196" t="s">
        <v>185</v>
      </c>
      <c r="C30" s="196"/>
      <c r="D30" s="100"/>
      <c r="E30" s="200"/>
      <c r="F30" s="201"/>
      <c r="G30" s="201"/>
      <c r="H30" s="201"/>
      <c r="I30" s="202"/>
    </row>
    <row r="31" spans="1:374" x14ac:dyDescent="0.15">
      <c r="A31" s="97">
        <f t="shared" si="7"/>
        <v>17</v>
      </c>
      <c r="B31" s="196" t="s">
        <v>186</v>
      </c>
      <c r="C31" s="196"/>
      <c r="D31" s="100"/>
      <c r="E31" s="200"/>
      <c r="F31" s="201"/>
      <c r="G31" s="201"/>
      <c r="H31" s="201"/>
      <c r="I31" s="202"/>
    </row>
    <row r="32" spans="1:374" x14ac:dyDescent="0.15">
      <c r="A32" s="97">
        <f t="shared" si="7"/>
        <v>18</v>
      </c>
      <c r="B32" s="196" t="s">
        <v>187</v>
      </c>
      <c r="C32" s="196"/>
      <c r="D32" s="100"/>
      <c r="E32" s="200"/>
      <c r="F32" s="201"/>
      <c r="G32" s="201"/>
      <c r="H32" s="201"/>
      <c r="I32" s="202"/>
    </row>
    <row r="33" spans="1:16" x14ac:dyDescent="0.15">
      <c r="A33" s="97">
        <f t="shared" si="7"/>
        <v>19</v>
      </c>
      <c r="B33" s="196" t="s">
        <v>188</v>
      </c>
      <c r="C33" s="196"/>
      <c r="D33" s="100"/>
      <c r="E33" s="200"/>
      <c r="F33" s="201"/>
      <c r="G33" s="201"/>
      <c r="H33" s="201"/>
      <c r="I33" s="202"/>
    </row>
    <row r="34" spans="1:16" x14ac:dyDescent="0.15">
      <c r="A34" s="97">
        <f t="shared" si="7"/>
        <v>20</v>
      </c>
      <c r="B34" s="196" t="s">
        <v>189</v>
      </c>
      <c r="C34" s="196"/>
      <c r="D34" s="100"/>
      <c r="E34" s="200"/>
      <c r="F34" s="201"/>
      <c r="G34" s="201"/>
      <c r="H34" s="201"/>
      <c r="I34" s="202"/>
    </row>
    <row r="35" spans="1:16" ht="25.5" customHeight="1" x14ac:dyDescent="0.15">
      <c r="E35" s="203"/>
      <c r="F35" s="204"/>
      <c r="G35" s="204"/>
      <c r="H35" s="204"/>
      <c r="I35" s="205"/>
    </row>
    <row r="36" spans="1:16" x14ac:dyDescent="0.15">
      <c r="A36" t="s">
        <v>190</v>
      </c>
      <c r="B36" t="s">
        <v>191</v>
      </c>
    </row>
    <row r="37" spans="1:16" x14ac:dyDescent="0.15">
      <c r="A37" t="s">
        <v>192</v>
      </c>
      <c r="B37" t="s">
        <v>193</v>
      </c>
      <c r="L37" s="197" t="s">
        <v>177</v>
      </c>
      <c r="M37" s="198"/>
      <c r="N37" s="198"/>
      <c r="O37" s="198"/>
      <c r="P37" s="199"/>
    </row>
    <row r="38" spans="1:16" x14ac:dyDescent="0.15">
      <c r="A38" t="s">
        <v>194</v>
      </c>
      <c r="B38" t="s">
        <v>195</v>
      </c>
      <c r="L38" s="200"/>
      <c r="M38" s="201"/>
      <c r="N38" s="201"/>
      <c r="O38" s="201"/>
      <c r="P38" s="202"/>
    </row>
    <row r="39" spans="1:16" x14ac:dyDescent="0.15">
      <c r="A39" t="s">
        <v>196</v>
      </c>
      <c r="B39" t="s">
        <v>197</v>
      </c>
      <c r="L39" s="200"/>
      <c r="M39" s="201"/>
      <c r="N39" s="201"/>
      <c r="O39" s="201"/>
      <c r="P39" s="202"/>
    </row>
    <row r="40" spans="1:16" x14ac:dyDescent="0.15">
      <c r="A40" t="s">
        <v>198</v>
      </c>
      <c r="B40" t="s">
        <v>199</v>
      </c>
      <c r="L40" s="200"/>
      <c r="M40" s="201"/>
      <c r="N40" s="201"/>
      <c r="O40" s="201"/>
      <c r="P40" s="202"/>
    </row>
    <row r="41" spans="1:16" x14ac:dyDescent="0.15">
      <c r="A41" t="s">
        <v>200</v>
      </c>
      <c r="B41" t="s">
        <v>201</v>
      </c>
      <c r="L41" s="200"/>
      <c r="M41" s="201"/>
      <c r="N41" s="201"/>
      <c r="O41" s="201"/>
      <c r="P41" s="202"/>
    </row>
    <row r="42" spans="1:16" x14ac:dyDescent="0.15">
      <c r="A42" t="s">
        <v>202</v>
      </c>
      <c r="B42" t="s">
        <v>203</v>
      </c>
      <c r="L42" s="200"/>
      <c r="M42" s="201"/>
      <c r="N42" s="201"/>
      <c r="O42" s="201"/>
      <c r="P42" s="202"/>
    </row>
    <row r="43" spans="1:16" x14ac:dyDescent="0.15">
      <c r="A43" t="s">
        <v>204</v>
      </c>
      <c r="B43" t="s">
        <v>205</v>
      </c>
      <c r="L43" s="200"/>
      <c r="M43" s="201"/>
      <c r="N43" s="201"/>
      <c r="O43" s="201"/>
      <c r="P43" s="202"/>
    </row>
    <row r="44" spans="1:16" x14ac:dyDescent="0.15">
      <c r="A44" t="s">
        <v>206</v>
      </c>
      <c r="B44" t="s">
        <v>207</v>
      </c>
      <c r="L44" s="200"/>
      <c r="M44" s="201"/>
      <c r="N44" s="201"/>
      <c r="O44" s="201"/>
      <c r="P44" s="202"/>
    </row>
    <row r="45" spans="1:16" x14ac:dyDescent="0.15">
      <c r="A45" t="s">
        <v>208</v>
      </c>
      <c r="B45" t="s">
        <v>209</v>
      </c>
      <c r="L45" s="200"/>
      <c r="M45" s="201"/>
      <c r="N45" s="201"/>
      <c r="O45" s="201"/>
      <c r="P45" s="202"/>
    </row>
    <row r="46" spans="1:16" x14ac:dyDescent="0.15">
      <c r="A46" t="s">
        <v>210</v>
      </c>
      <c r="B46" t="s">
        <v>211</v>
      </c>
      <c r="L46" s="200"/>
      <c r="M46" s="201"/>
      <c r="N46" s="201"/>
      <c r="O46" s="201"/>
      <c r="P46" s="202"/>
    </row>
    <row r="47" spans="1:16" x14ac:dyDescent="0.15">
      <c r="A47" t="s">
        <v>212</v>
      </c>
      <c r="B47" t="s">
        <v>213</v>
      </c>
      <c r="L47" s="200"/>
      <c r="M47" s="201"/>
      <c r="N47" s="201"/>
      <c r="O47" s="201"/>
      <c r="P47" s="202"/>
    </row>
    <row r="48" spans="1:16" x14ac:dyDescent="0.15">
      <c r="A48" t="s">
        <v>214</v>
      </c>
      <c r="B48" t="s">
        <v>215</v>
      </c>
      <c r="L48" s="200"/>
      <c r="M48" s="201"/>
      <c r="N48" s="201"/>
      <c r="O48" s="201"/>
      <c r="P48" s="202"/>
    </row>
    <row r="49" spans="1:16" x14ac:dyDescent="0.15">
      <c r="A49" t="s">
        <v>216</v>
      </c>
      <c r="B49" t="s">
        <v>217</v>
      </c>
      <c r="L49" s="200"/>
      <c r="M49" s="201"/>
      <c r="N49" s="201"/>
      <c r="O49" s="201"/>
      <c r="P49" s="202"/>
    </row>
    <row r="50" spans="1:16" ht="26.25" customHeight="1" x14ac:dyDescent="0.15">
      <c r="A50" t="s">
        <v>218</v>
      </c>
      <c r="B50" t="s">
        <v>219</v>
      </c>
      <c r="L50" s="203"/>
      <c r="M50" s="204"/>
      <c r="N50" s="204"/>
      <c r="O50" s="204"/>
      <c r="P50" s="205"/>
    </row>
    <row r="51" spans="1:16" x14ac:dyDescent="0.15">
      <c r="A51" t="s">
        <v>220</v>
      </c>
      <c r="B51" t="s">
        <v>221</v>
      </c>
    </row>
    <row r="52" spans="1:16" x14ac:dyDescent="0.15">
      <c r="A52" t="s">
        <v>222</v>
      </c>
      <c r="B52" t="s">
        <v>223</v>
      </c>
    </row>
    <row r="53" spans="1:16" x14ac:dyDescent="0.15">
      <c r="A53" t="s">
        <v>224</v>
      </c>
      <c r="B53" t="s">
        <v>225</v>
      </c>
    </row>
    <row r="54" spans="1:16" x14ac:dyDescent="0.15">
      <c r="A54" t="s">
        <v>226</v>
      </c>
      <c r="B54" t="s">
        <v>227</v>
      </c>
    </row>
    <row r="55" spans="1:16" x14ac:dyDescent="0.15">
      <c r="A55" t="s">
        <v>228</v>
      </c>
      <c r="B55" t="s">
        <v>229</v>
      </c>
    </row>
    <row r="56" spans="1:16" x14ac:dyDescent="0.15">
      <c r="A56" t="s">
        <v>230</v>
      </c>
      <c r="B56" t="s">
        <v>231</v>
      </c>
    </row>
    <row r="57" spans="1:16" x14ac:dyDescent="0.15">
      <c r="A57" t="s">
        <v>232</v>
      </c>
      <c r="B57" t="s">
        <v>233</v>
      </c>
    </row>
    <row r="58" spans="1:16" x14ac:dyDescent="0.15">
      <c r="A58" t="s">
        <v>234</v>
      </c>
      <c r="B58" t="s">
        <v>235</v>
      </c>
    </row>
    <row r="59" spans="1:16" x14ac:dyDescent="0.15">
      <c r="A59" t="s">
        <v>236</v>
      </c>
      <c r="B59" t="s">
        <v>237</v>
      </c>
    </row>
    <row r="60" spans="1:16" x14ac:dyDescent="0.15">
      <c r="A60" t="s">
        <v>238</v>
      </c>
      <c r="B60" t="s">
        <v>239</v>
      </c>
    </row>
    <row r="61" spans="1:16" x14ac:dyDescent="0.15">
      <c r="A61" t="s">
        <v>240</v>
      </c>
      <c r="B61" t="s">
        <v>241</v>
      </c>
    </row>
    <row r="62" spans="1:16" x14ac:dyDescent="0.15">
      <c r="A62" t="s">
        <v>242</v>
      </c>
      <c r="B62" t="s">
        <v>243</v>
      </c>
    </row>
    <row r="63" spans="1:16" x14ac:dyDescent="0.15">
      <c r="A63" t="s">
        <v>244</v>
      </c>
      <c r="B63" t="s">
        <v>245</v>
      </c>
    </row>
    <row r="64" spans="1:16" x14ac:dyDescent="0.15">
      <c r="A64" t="s">
        <v>246</v>
      </c>
      <c r="B64" t="s">
        <v>247</v>
      </c>
    </row>
    <row r="65" spans="1:2" x14ac:dyDescent="0.15">
      <c r="A65" t="s">
        <v>248</v>
      </c>
      <c r="B65" t="s">
        <v>249</v>
      </c>
    </row>
    <row r="66" spans="1:2" x14ac:dyDescent="0.15">
      <c r="A66" t="s">
        <v>250</v>
      </c>
      <c r="B66" t="s">
        <v>251</v>
      </c>
    </row>
    <row r="67" spans="1:2" x14ac:dyDescent="0.15">
      <c r="A67" t="s">
        <v>252</v>
      </c>
      <c r="B67" t="s">
        <v>251</v>
      </c>
    </row>
    <row r="68" spans="1:2" x14ac:dyDescent="0.15">
      <c r="A68" t="s">
        <v>253</v>
      </c>
      <c r="B68" t="s">
        <v>251</v>
      </c>
    </row>
    <row r="69" spans="1:2" x14ac:dyDescent="0.15">
      <c r="A69" t="s">
        <v>254</v>
      </c>
      <c r="B69" t="s">
        <v>251</v>
      </c>
    </row>
    <row r="70" spans="1:2" x14ac:dyDescent="0.15">
      <c r="A70" t="s">
        <v>255</v>
      </c>
      <c r="B70" t="s">
        <v>251</v>
      </c>
    </row>
    <row r="71" spans="1:2" x14ac:dyDescent="0.15">
      <c r="A71" t="s">
        <v>256</v>
      </c>
      <c r="B71" t="s">
        <v>251</v>
      </c>
    </row>
    <row r="72" spans="1:2" x14ac:dyDescent="0.15">
      <c r="A72" t="s">
        <v>257</v>
      </c>
      <c r="B72" t="s">
        <v>251</v>
      </c>
    </row>
    <row r="73" spans="1:2" x14ac:dyDescent="0.15">
      <c r="A73" t="s">
        <v>258</v>
      </c>
      <c r="B73" t="s">
        <v>251</v>
      </c>
    </row>
    <row r="74" spans="1:2" x14ac:dyDescent="0.15">
      <c r="A74" t="s">
        <v>259</v>
      </c>
      <c r="B74" t="s">
        <v>251</v>
      </c>
    </row>
    <row r="75" spans="1:2" x14ac:dyDescent="0.15">
      <c r="A75" t="s">
        <v>260</v>
      </c>
      <c r="B75" t="s">
        <v>251</v>
      </c>
    </row>
    <row r="76" spans="1:2" x14ac:dyDescent="0.15">
      <c r="A76" t="s">
        <v>261</v>
      </c>
      <c r="B76" t="s">
        <v>251</v>
      </c>
    </row>
    <row r="77" spans="1:2" x14ac:dyDescent="0.15">
      <c r="A77" t="s">
        <v>262</v>
      </c>
      <c r="B77" t="s">
        <v>251</v>
      </c>
    </row>
    <row r="78" spans="1:2" x14ac:dyDescent="0.15">
      <c r="A78" t="s">
        <v>263</v>
      </c>
      <c r="B78" t="s">
        <v>251</v>
      </c>
    </row>
    <row r="79" spans="1:2" x14ac:dyDescent="0.15">
      <c r="A79" t="s">
        <v>264</v>
      </c>
      <c r="B79" t="s">
        <v>251</v>
      </c>
    </row>
    <row r="80" spans="1:2" x14ac:dyDescent="0.15">
      <c r="A80" t="s">
        <v>265</v>
      </c>
      <c r="B80" t="s">
        <v>251</v>
      </c>
    </row>
    <row r="81" spans="1:2" x14ac:dyDescent="0.15">
      <c r="A81" t="s">
        <v>266</v>
      </c>
      <c r="B81" t="s">
        <v>251</v>
      </c>
    </row>
    <row r="82" spans="1:2" x14ac:dyDescent="0.15">
      <c r="A82" t="s">
        <v>267</v>
      </c>
      <c r="B82" t="s">
        <v>251</v>
      </c>
    </row>
    <row r="83" spans="1:2" x14ac:dyDescent="0.15">
      <c r="A83" t="s">
        <v>268</v>
      </c>
      <c r="B83" t="s">
        <v>251</v>
      </c>
    </row>
    <row r="84" spans="1:2" x14ac:dyDescent="0.15">
      <c r="A84" t="s">
        <v>269</v>
      </c>
      <c r="B84" t="s">
        <v>251</v>
      </c>
    </row>
    <row r="85" spans="1:2" x14ac:dyDescent="0.15">
      <c r="A85" t="s">
        <v>270</v>
      </c>
      <c r="B85" t="s">
        <v>251</v>
      </c>
    </row>
    <row r="86" spans="1:2" x14ac:dyDescent="0.15">
      <c r="A86" t="s">
        <v>271</v>
      </c>
      <c r="B86" t="s">
        <v>272</v>
      </c>
    </row>
    <row r="87" spans="1:2" x14ac:dyDescent="0.15">
      <c r="A87" t="s">
        <v>273</v>
      </c>
      <c r="B87" t="s">
        <v>272</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2020-02-04T01:57:20Z</cp:lastPrinted>
  <dcterms:created xsi:type="dcterms:W3CDTF">2019-12-05T07:50:04Z</dcterms:created>
  <dcterms:modified xsi:type="dcterms:W3CDTF">2020-02-04T01:57:26Z</dcterms:modified>
  <cp:category/>
</cp:coreProperties>
</file>