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LjmYCAJSya36cBb2POOAy6ZVoH1QN+XJqmlpVhA7Kn/bYaCLEhVsPQ24kOSPPd55jGiJLAHfuITJX8FF8N0jw==" workbookSaltValue="SzHPHUMUsgmLcieH4mHRN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<sst xmlns="http://schemas.openxmlformats.org/spreadsheetml/2006/main" xmlns:r="http://schemas.openxmlformats.org/officeDocument/2006/relationships" count="107" uniqueCount="107">
  <si>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2"/>
  </si>
  <si>
    <t>⑦施設利用率(％)</t>
    <rPh sb="1" eb="3">
      <t>シセツ</t>
    </rPh>
    <rPh sb="3" eb="6">
      <t>リヨウリツ</t>
    </rPh>
    <phoneticPr fontId="2"/>
  </si>
  <si>
    <t>経営比較分析表（平成30年度決算）</t>
  </si>
  <si>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</si>
  <si>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</si>
  <si>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</si>
  <si>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</si>
  <si>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</si>
  <si>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</si>
  <si>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</si>
  <si>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</si>
  <si>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</si>
  <si>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</si>
  <si>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</si>
  <si>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①『有形固定資産減価償却率』・・・有形固定資産のうち償却対象資産の減価償却がどの程度進んでいるかを表す指標。新浄水場建設により数値が低くなっています。
②『管路経年化率』・・・法定耐用年数を超えた管路延長の割合を表す指標。年々管路の老朽化は進んでいることから、今後は計画的に更新していく必要があります。
③『管路更新率』・・・・当該年度に更新した管路延長の割合を表す指標。今後は計画的に更新していく必要があります。平成３０年度策定したに施設更新計画により更新を行っていきます。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8" eb="80">
      <t>カンロ</t>
    </rPh>
    <rPh sb="80" eb="83">
      <t>ケイネンカ</t>
    </rPh>
    <rPh sb="83" eb="84">
      <t>リツ</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シヒョウ</t>
    </rPh>
    <rPh sb="111" eb="113">
      <t>ネンネン</t>
    </rPh>
    <rPh sb="113" eb="115">
      <t>カンロ</t>
    </rPh>
    <rPh sb="116" eb="119">
      <t>ロウキュウカ</t>
    </rPh>
    <rPh sb="120" eb="121">
      <t>スス</t>
    </rPh>
    <rPh sb="130" eb="132">
      <t>コンゴ</t>
    </rPh>
    <rPh sb="133" eb="136">
      <t>ケイカクテキ</t>
    </rPh>
    <rPh sb="137" eb="139">
      <t>コウシン</t>
    </rPh>
    <rPh sb="143" eb="145">
      <t>ヒツヨウ</t>
    </rPh>
    <rPh sb="154" eb="156">
      <t>カンロ</t>
    </rPh>
    <rPh sb="156" eb="158">
      <t>コウシン</t>
    </rPh>
    <rPh sb="158" eb="159">
      <t>リツ</t>
    </rPh>
    <rPh sb="164" eb="166">
      <t>トウガイ</t>
    </rPh>
    <rPh sb="166" eb="168">
      <t>ネンド</t>
    </rPh>
    <rPh sb="169" eb="171">
      <t>コウシン</t>
    </rPh>
    <rPh sb="173" eb="175">
      <t>カンロ</t>
    </rPh>
    <rPh sb="175" eb="177">
      <t>エンチョウ</t>
    </rPh>
    <rPh sb="178" eb="180">
      <t>ワリアイ</t>
    </rPh>
    <rPh sb="181" eb="182">
      <t>アラワ</t>
    </rPh>
    <rPh sb="183" eb="185">
      <t>シヒョウ</t>
    </rPh>
    <rPh sb="207" eb="209">
      <t>ヘイセイ</t>
    </rPh>
    <rPh sb="211" eb="213">
      <t>ネンド</t>
    </rPh>
    <rPh sb="213" eb="215">
      <t>サクテイ</t>
    </rPh>
    <rPh sb="218" eb="220">
      <t>シセツ</t>
    </rPh>
    <rPh sb="220" eb="222">
      <t>コウシン</t>
    </rPh>
    <rPh sb="222" eb="224">
      <t>ケイカク</t>
    </rPh>
    <rPh sb="227" eb="229">
      <t>コウシン</t>
    </rPh>
    <rPh sb="230" eb="231">
      <t>オコナ</t>
    </rPh>
    <phoneticPr fontId="14"/>
  </si>
  <si>
    <t>類似団体区分</t>
    <rPh sb="4" eb="6">
      <t>クブン</t>
    </rPh>
    <phoneticPr fontId="2"/>
  </si>
  <si>
    <t>非設置</t>
  </si>
  <si>
    <r>
      <t>給水人口密度(人/km</t>
    </r>
    <r>
      <rPr>
        <b/>
        <vertAlign val="superscript"/>
        <sz val="11"/>
        <color theme="1"/>
        <rFont val="ＭＳ ゴシック"/>
      </rPr>
      <t>2</t>
    </r>
    <r>
      <rPr>
        <b/>
        <sz val="11"/>
        <color theme="1"/>
        <rFont val="ＭＳ ゴシック"/>
      </rPr>
      <t>)</t>
    </r>
    <rPh sb="0" eb="2">
      <t>キュウスイ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</si>
  <si>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</si>
  <si>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</si>
  <si>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</si>
  <si>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</si>
  <si>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</si>
  <si>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</si>
  <si>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</si>
  <si>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</si>
  <si>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</si>
  <si>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</si>
  <si>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現在給水人口(人)</t>
  </si>
  <si>
    <t>小項目</t>
    <rPh sb="0" eb="3">
      <t>ショウコウモク</t>
    </rPh>
    <phoneticPr fontId="2"/>
  </si>
  <si>
    <t>1⑥</t>
  </si>
  <si>
    <t>基本情報</t>
    <rPh sb="0" eb="2">
      <t>キホン</t>
    </rPh>
    <rPh sb="2" eb="4">
      <t>ジョウホウ</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</si>
  <si>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</si>
  <si>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t>
  </si>
  <si>
    <t>2①</t>
  </si>
  <si>
    <t>類似団体平均値（平均値）</t>
  </si>
  <si>
    <t>⑤料金回収率(％)</t>
    <rPh sb="1" eb="3">
      <t>リョウキン</t>
    </rPh>
    <rPh sb="3" eb="5">
      <t>カイシュウ</t>
    </rPh>
    <rPh sb="5" eb="6">
      <t>リツ</t>
    </rPh>
    <phoneticPr fontId="2"/>
  </si>
  <si>
    <t>【】</t>
  </si>
  <si>
    <t>平成30年度全国平均</t>
  </si>
  <si>
    <t>分析欄</t>
    <rPh sb="0" eb="2">
      <t>ブンセキ</t>
    </rPh>
    <rPh sb="2" eb="3">
      <t>ラン</t>
    </rPh>
    <phoneticPr fontId="2"/>
  </si>
  <si>
    <t>③流動比率(％)</t>
    <rPh sb="1" eb="3">
      <t>リュウドウ</t>
    </rPh>
    <rPh sb="3" eb="5">
      <t>ヒリツ</t>
    </rPh>
    <phoneticPr fontId="2"/>
  </si>
  <si>
    <t>1. 経営の健全性・効率性</t>
  </si>
  <si>
    <t>1. 経営の健全性・効率性について</t>
  </si>
  <si>
    <t>1④</t>
  </si>
  <si>
    <t>2. 老朽化の状況について</t>
  </si>
  <si>
    <t>全国平均</t>
    <rPh sb="0" eb="2">
      <t>ゼンコク</t>
    </rPh>
    <rPh sb="2" eb="4">
      <t>ヘイキン</t>
    </rPh>
    <phoneticPr fontId="2"/>
  </si>
  <si>
    <t>②累積欠損金比率(％)</t>
  </si>
  <si>
    <t>1①</t>
  </si>
  <si>
    <t>水道事業(法適用)</t>
    <rPh sb="0" eb="2">
      <t>スイドウ</t>
    </rPh>
    <rPh sb="2" eb="4">
      <t>ジギョウ</t>
    </rPh>
    <rPh sb="5" eb="6">
      <t>ホウ</t>
    </rPh>
    <rPh sb="6" eb="8">
      <t>テキヨウ</t>
    </rPh>
    <phoneticPr fontId="2"/>
  </si>
  <si>
    <t>1②</t>
  </si>
  <si>
    <t>1③</t>
  </si>
  <si>
    <t>1⑦</t>
  </si>
  <si>
    <t>年度</t>
    <rPh sb="0" eb="2">
      <t>ネンド</t>
    </rPh>
    <phoneticPr fontId="2"/>
  </si>
  <si>
    <t>1⑧</t>
  </si>
  <si>
    <t>①経常収支比率(％)</t>
  </si>
  <si>
    <t>2②</t>
  </si>
  <si>
    <t>1. 経営の健全性・効率性</t>
    <rPh sb="3" eb="5">
      <t>ケイエイ</t>
    </rPh>
    <rPh sb="6" eb="9">
      <t>ケンゼンセイ</t>
    </rPh>
    <rPh sb="10" eb="12">
      <t>コウリツ</t>
    </rPh>
    <rPh sb="12" eb="13">
      <t>セイ</t>
    </rPh>
    <phoneticPr fontId="2"/>
  </si>
  <si>
    <t>2③</t>
  </si>
  <si>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</si>
  <si>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</si>
  <si>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</si>
  <si>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</si>
  <si>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</si>
  <si>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</si>
  <si>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</si>
  <si>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</si>
  <si>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</si>
  <si>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</si>
  <si>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</si>
  <si>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</si>
  <si>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</si>
  <si>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</si>
  <si>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</si>
  <si>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</si>
  <si>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</si>
  <si>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</si>
  <si>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</si>
  <si>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</si>
  <si>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</si>
  <si>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</si>
  <si>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</si>
  <si>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</si>
  <si>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</si>
  <si>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</si>
  <si>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</si>
  <si>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</si>
  <si>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</si>
  <si>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</si>
  <si>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</si>
  <si>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</si>
  <si>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</si>
  <si>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</si>
  <si>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</si>
  <si>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</si>
  <si>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大分県　豊後大野市</t>
  </si>
  <si>
    <t>法適用</t>
  </si>
  <si>
    <t>水道事業</t>
  </si>
  <si>
    <t>末端給水事業</t>
  </si>
  <si>
    <t>A7</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</si>
  <si>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</si>
  <si>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</si>
  <si>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</si>
  <si>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</si>
  <si>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</si>
  <si>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</si>
  <si>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新浄水場の建設による影響や簡易水道の一部を経営統合したことから、経営悪化が見られる。
また、新浄水場の企業債の償還及び老朽管の更新等により、残りの簡易水道の経営統合がなされることから、経営悪化が進むことが推測されることから、更なる経営の効率化の検討が必要となります。</t>
    <rPh sb="0" eb="1">
      <t>シン</t>
    </rPh>
    <rPh sb="1" eb="4">
      <t>ジョウスイジョウ</t>
    </rPh>
    <rPh sb="5" eb="7">
      <t>ケンセツ</t>
    </rPh>
    <rPh sb="10" eb="12">
      <t>エイキョウ</t>
    </rPh>
    <rPh sb="46" eb="47">
      <t>シン</t>
    </rPh>
    <rPh sb="47" eb="50">
      <t>ジョウスイジョウ</t>
    </rPh>
    <rPh sb="51" eb="53">
      <t>キギョウ</t>
    </rPh>
    <rPh sb="53" eb="54">
      <t>サイ</t>
    </rPh>
    <rPh sb="55" eb="57">
      <t>ショウカン</t>
    </rPh>
    <rPh sb="57" eb="58">
      <t>オヨ</t>
    </rPh>
    <rPh sb="59" eb="61">
      <t>ロウキュウ</t>
    </rPh>
    <rPh sb="61" eb="62">
      <t>カン</t>
    </rPh>
    <rPh sb="63" eb="65">
      <t>コウシン</t>
    </rPh>
    <rPh sb="65" eb="66">
      <t>トウ</t>
    </rPh>
    <rPh sb="70" eb="71">
      <t>ノコ</t>
    </rPh>
    <rPh sb="73" eb="75">
      <t>カンイ</t>
    </rPh>
    <rPh sb="75" eb="77">
      <t>スイドウ</t>
    </rPh>
    <rPh sb="78" eb="80">
      <t>ケイエイ</t>
    </rPh>
    <rPh sb="80" eb="82">
      <t>トウゴウ</t>
    </rPh>
    <rPh sb="92" eb="94">
      <t>ケイエイ</t>
    </rPh>
    <rPh sb="94" eb="96">
      <t>アッカ</t>
    </rPh>
    <rPh sb="97" eb="98">
      <t>スス</t>
    </rPh>
    <rPh sb="102" eb="104">
      <t>スイソク</t>
    </rPh>
    <rPh sb="112" eb="113">
      <t>サラ</t>
    </rPh>
    <rPh sb="115" eb="117">
      <t>ケイエイ</t>
    </rPh>
    <rPh sb="118" eb="121">
      <t>コウリツカ</t>
    </rPh>
    <rPh sb="122" eb="124">
      <t>ケントウ</t>
    </rPh>
    <rPh sb="125" eb="127">
      <t>ヒツヨウ</t>
    </rPh>
    <phoneticPr fontId="14"/>
  </si>
  <si>
    <t>①『経常収支比率』・・・経常費用が経常収益でどの程度賄えているかを示す指標。簡易水道の一部を経営統合したため悪化した。
②『累積欠損金比率』・・営業収益に対する累積欠損金の状況を表す指標。H30年度は増加しましたが減少に向けて取り組みます。
③『流動比率』・・・・・流動負債に対する流動資産の割合で短期債務に対する支払い能力を表す指標。全国平均、類似団体平均を上回っており、健全な経営状況にありますが、H30年度に簡易水道の一部を統合したことにより悪化しています。
④『企業債残高対給水収益比率』・・給水収益に対する企業債残高の割合であり、企業債残高の規模を表す指標。新浄水場建設による借入により、比率が高くなっています。
⑤『料金回収率』・・・・給水に係る費用がどの程度給水収益で賄えているかを表した指標。新浄水場の運転管理を民間委託したことなどにより給水に係る経費が増加したため低い値となっている。
⑥『給水原価』・・・・・有収水量１㎥あたりについてどれだけの費用がかかっているかを表す指標。類似団体とのほほ近い数値ですが、簡易水道の一部を経営統合したことなどにより上昇しています。
⑦『施設利用率』・・・・配水能力に対する配水量の割合で、施設の利用状況を判断する指標。高い水準で推移しており、健全であるといえます。
⑧『有収率』・・・・・・施設の稼働が収益につながっているかを判断する指標。比較的新しい簡易水道を統合したことから若干改善しました。</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3" eb="34">
      <t>シメ</t>
    </rPh>
    <rPh sb="35" eb="37">
      <t>シヒョウ</t>
    </rPh>
    <rPh sb="38" eb="40">
      <t>カンイ</t>
    </rPh>
    <rPh sb="40" eb="42">
      <t>スイドウ</t>
    </rPh>
    <rPh sb="43" eb="45">
      <t>イチブ</t>
    </rPh>
    <rPh sb="46" eb="48">
      <t>ケイエイ</t>
    </rPh>
    <rPh sb="48" eb="50">
      <t>トウゴウ</t>
    </rPh>
    <rPh sb="54" eb="56">
      <t>アッカ</t>
    </rPh>
    <rPh sb="62" eb="64">
      <t>ルイセキ</t>
    </rPh>
    <rPh sb="64" eb="66">
      <t>ケッソン</t>
    </rPh>
    <rPh sb="66" eb="67">
      <t>キン</t>
    </rPh>
    <rPh sb="67" eb="69">
      <t>ヒリツ</t>
    </rPh>
    <rPh sb="72" eb="74">
      <t>エイギョウ</t>
    </rPh>
    <rPh sb="74" eb="76">
      <t>シュウエキ</t>
    </rPh>
    <rPh sb="77" eb="78">
      <t>タイ</t>
    </rPh>
    <rPh sb="80" eb="82">
      <t>ルイセキ</t>
    </rPh>
    <rPh sb="82" eb="85">
      <t>ケッソンキン</t>
    </rPh>
    <rPh sb="86" eb="88">
      <t>ジョウキョウ</t>
    </rPh>
    <rPh sb="89" eb="90">
      <t>アラワ</t>
    </rPh>
    <rPh sb="91" eb="93">
      <t>シヒョウ</t>
    </rPh>
    <rPh sb="97" eb="99">
      <t>ネンド</t>
    </rPh>
    <rPh sb="100" eb="102">
      <t>ゾウカ</t>
    </rPh>
    <rPh sb="107" eb="109">
      <t>ゲンショウ</t>
    </rPh>
    <rPh sb="110" eb="111">
      <t>ム</t>
    </rPh>
    <rPh sb="113" eb="114">
      <t>ト</t>
    </rPh>
    <rPh sb="115" eb="116">
      <t>ク</t>
    </rPh>
    <rPh sb="123" eb="125">
      <t>リュウドウ</t>
    </rPh>
    <rPh sb="125" eb="127">
      <t>ヒリツ</t>
    </rPh>
    <rPh sb="133" eb="135">
      <t>リュウドウ</t>
    </rPh>
    <rPh sb="135" eb="137">
      <t>フサイ</t>
    </rPh>
    <rPh sb="138" eb="139">
      <t>タイ</t>
    </rPh>
    <rPh sb="141" eb="143">
      <t>リュウドウ</t>
    </rPh>
    <rPh sb="143" eb="145">
      <t>シサン</t>
    </rPh>
    <rPh sb="146" eb="148">
      <t>ワリアイ</t>
    </rPh>
    <rPh sb="149" eb="151">
      <t>タンキ</t>
    </rPh>
    <rPh sb="151" eb="153">
      <t>サイム</t>
    </rPh>
    <rPh sb="154" eb="155">
      <t>タイ</t>
    </rPh>
    <rPh sb="157" eb="159">
      <t>シハラ</t>
    </rPh>
    <rPh sb="160" eb="162">
      <t>ノウリョク</t>
    </rPh>
    <rPh sb="163" eb="164">
      <t>アラワ</t>
    </rPh>
    <rPh sb="165" eb="167">
      <t>シヒョウ</t>
    </rPh>
    <rPh sb="168" eb="170">
      <t>ゼンコク</t>
    </rPh>
    <rPh sb="170" eb="172">
      <t>ヘイキン</t>
    </rPh>
    <rPh sb="173" eb="175">
      <t>ルイジ</t>
    </rPh>
    <rPh sb="175" eb="177">
      <t>ダンタイ</t>
    </rPh>
    <rPh sb="177" eb="179">
      <t>ヘイキン</t>
    </rPh>
    <rPh sb="180" eb="182">
      <t>ウワマワ</t>
    </rPh>
    <rPh sb="187" eb="189">
      <t>ケンゼン</t>
    </rPh>
    <rPh sb="190" eb="192">
      <t>ケイエイ</t>
    </rPh>
    <rPh sb="192" eb="194">
      <t>ジョウキョウ</t>
    </rPh>
    <rPh sb="204" eb="206">
      <t>ネンド</t>
    </rPh>
    <rPh sb="207" eb="209">
      <t>カンイ</t>
    </rPh>
    <rPh sb="209" eb="211">
      <t>スイドウ</t>
    </rPh>
    <rPh sb="212" eb="214">
      <t>イチブ</t>
    </rPh>
    <rPh sb="215" eb="217">
      <t>トウゴウ</t>
    </rPh>
    <rPh sb="224" eb="226">
      <t>アッカ</t>
    </rPh>
    <rPh sb="235" eb="237">
      <t>キギョウ</t>
    </rPh>
    <rPh sb="237" eb="238">
      <t>サイ</t>
    </rPh>
    <rPh sb="238" eb="240">
      <t>ザンダカ</t>
    </rPh>
    <rPh sb="240" eb="241">
      <t>タイ</t>
    </rPh>
    <rPh sb="241" eb="243">
      <t>キュウスイ</t>
    </rPh>
    <rPh sb="243" eb="245">
      <t>シュウエキ</t>
    </rPh>
    <rPh sb="245" eb="247">
      <t>ヒリツ</t>
    </rPh>
    <rPh sb="250" eb="252">
      <t>キュウスイ</t>
    </rPh>
    <rPh sb="252" eb="254">
      <t>シュウエキ</t>
    </rPh>
    <rPh sb="255" eb="256">
      <t>タイ</t>
    </rPh>
    <rPh sb="258" eb="260">
      <t>キギョウ</t>
    </rPh>
    <rPh sb="260" eb="261">
      <t>サイ</t>
    </rPh>
    <rPh sb="261" eb="263">
      <t>ザンダカ</t>
    </rPh>
    <rPh sb="264" eb="266">
      <t>ワリアイ</t>
    </rPh>
    <rPh sb="270" eb="272">
      <t>キギョウ</t>
    </rPh>
    <rPh sb="272" eb="273">
      <t>サイ</t>
    </rPh>
    <rPh sb="273" eb="275">
      <t>ザンダカ</t>
    </rPh>
    <rPh sb="276" eb="278">
      <t>キボ</t>
    </rPh>
    <rPh sb="279" eb="280">
      <t>アラワ</t>
    </rPh>
    <rPh sb="281" eb="283">
      <t>シヒョウ</t>
    </rPh>
    <rPh sb="284" eb="285">
      <t>シン</t>
    </rPh>
    <rPh sb="285" eb="288">
      <t>ジョウスイジョウ</t>
    </rPh>
    <rPh sb="288" eb="290">
      <t>ケンセツ</t>
    </rPh>
    <rPh sb="293" eb="295">
      <t>カリイレ</t>
    </rPh>
    <rPh sb="299" eb="301">
      <t>ヒリツ</t>
    </rPh>
    <rPh sb="302" eb="303">
      <t>タカ</t>
    </rPh>
    <rPh sb="314" eb="316">
      <t>リョウキン</t>
    </rPh>
    <rPh sb="316" eb="318">
      <t>カイシュウ</t>
    </rPh>
    <rPh sb="318" eb="319">
      <t>リツ</t>
    </rPh>
    <rPh sb="324" eb="326">
      <t>キュウスイ</t>
    </rPh>
    <rPh sb="327" eb="328">
      <t>カカ</t>
    </rPh>
    <rPh sb="329" eb="331">
      <t>ヒヨウ</t>
    </rPh>
    <rPh sb="334" eb="336">
      <t>テイド</t>
    </rPh>
    <rPh sb="336" eb="338">
      <t>キュウスイ</t>
    </rPh>
    <rPh sb="338" eb="340">
      <t>シュウエキ</t>
    </rPh>
    <rPh sb="341" eb="342">
      <t>マカナ</t>
    </rPh>
    <rPh sb="348" eb="349">
      <t>アラワ</t>
    </rPh>
    <rPh sb="351" eb="353">
      <t>シヒョウ</t>
    </rPh>
    <rPh sb="354" eb="355">
      <t>シン</t>
    </rPh>
    <rPh sb="355" eb="358">
      <t>ジョウスイジョウ</t>
    </rPh>
    <rPh sb="359" eb="361">
      <t>ウンテン</t>
    </rPh>
    <rPh sb="361" eb="363">
      <t>カンリ</t>
    </rPh>
    <rPh sb="364" eb="366">
      <t>ミンカン</t>
    </rPh>
    <rPh sb="366" eb="368">
      <t>イタク</t>
    </rPh>
    <rPh sb="377" eb="379">
      <t>キュウスイ</t>
    </rPh>
    <rPh sb="380" eb="381">
      <t>カカ</t>
    </rPh>
    <rPh sb="382" eb="384">
      <t>ケイヒ</t>
    </rPh>
    <rPh sb="385" eb="387">
      <t>ゾウカ</t>
    </rPh>
    <rPh sb="391" eb="392">
      <t>ヒク</t>
    </rPh>
    <rPh sb="393" eb="394">
      <t>アタイ</t>
    </rPh>
    <rPh sb="404" eb="406">
      <t>キュウスイ</t>
    </rPh>
    <rPh sb="406" eb="408">
      <t>ゲンカ</t>
    </rPh>
    <rPh sb="414" eb="416">
      <t>ユウシュウ</t>
    </rPh>
    <rPh sb="416" eb="418">
      <t>スイリョウ</t>
    </rPh>
    <rPh sb="432" eb="434">
      <t>ヒヨウ</t>
    </rPh>
    <rPh sb="443" eb="444">
      <t>アラワ</t>
    </rPh>
    <rPh sb="445" eb="447">
      <t>シヒョウ</t>
    </rPh>
    <rPh sb="448" eb="450">
      <t>ルイジ</t>
    </rPh>
    <rPh sb="450" eb="452">
      <t>ダンタイ</t>
    </rPh>
    <rPh sb="456" eb="457">
      <t>チカ</t>
    </rPh>
    <rPh sb="458" eb="460">
      <t>スウチ</t>
    </rPh>
    <rPh sb="464" eb="466">
      <t>カンイ</t>
    </rPh>
    <rPh sb="466" eb="468">
      <t>スイドウ</t>
    </rPh>
    <rPh sb="469" eb="471">
      <t>イチブ</t>
    </rPh>
    <rPh sb="472" eb="474">
      <t>ケイエイ</t>
    </rPh>
    <rPh sb="474" eb="476">
      <t>トウゴウ</t>
    </rPh>
    <rPh sb="485" eb="487">
      <t>ジョウショウ</t>
    </rPh>
    <rPh sb="496" eb="498">
      <t>シセツ</t>
    </rPh>
    <rPh sb="498" eb="501">
      <t>リヨウリツ</t>
    </rPh>
    <rPh sb="506" eb="508">
      <t>ハイスイ</t>
    </rPh>
    <rPh sb="508" eb="510">
      <t>ノウリョク</t>
    </rPh>
    <rPh sb="511" eb="512">
      <t>タイ</t>
    </rPh>
    <rPh sb="514" eb="516">
      <t>ハイスイ</t>
    </rPh>
    <rPh sb="516" eb="517">
      <t>リョウ</t>
    </rPh>
    <rPh sb="518" eb="520">
      <t>ワリアイ</t>
    </rPh>
    <rPh sb="522" eb="524">
      <t>シセツ</t>
    </rPh>
    <rPh sb="525" eb="527">
      <t>リヨウ</t>
    </rPh>
    <rPh sb="527" eb="529">
      <t>ジョウキョウ</t>
    </rPh>
    <rPh sb="530" eb="532">
      <t>ハンダン</t>
    </rPh>
    <rPh sb="534" eb="536">
      <t>シヒョウ</t>
    </rPh>
    <rPh sb="537" eb="538">
      <t>タカ</t>
    </rPh>
    <rPh sb="539" eb="541">
      <t>スイジュン</t>
    </rPh>
    <rPh sb="542" eb="544">
      <t>スイイ</t>
    </rPh>
    <rPh sb="549" eb="551">
      <t>ケンゼン</t>
    </rPh>
    <rPh sb="563" eb="565">
      <t>ユウシュウ</t>
    </rPh>
    <rPh sb="565" eb="566">
      <t>リツ</t>
    </rPh>
    <rPh sb="573" eb="575">
      <t>シセツ</t>
    </rPh>
    <rPh sb="576" eb="578">
      <t>カドウ</t>
    </rPh>
    <rPh sb="579" eb="581">
      <t>シュウエキ</t>
    </rPh>
    <rPh sb="591" eb="593">
      <t>ハンダン</t>
    </rPh>
    <rPh sb="595" eb="597">
      <t>シヒョウ</t>
    </rPh>
    <rPh sb="598" eb="601">
      <t>ヒカクテキ</t>
    </rPh>
    <rPh sb="601" eb="602">
      <t>アタラ</t>
    </rPh>
    <rPh sb="604" eb="606">
      <t>カンイ</t>
    </rPh>
    <rPh sb="606" eb="608">
      <t>スイドウ</t>
    </rPh>
    <rPh sb="609" eb="611">
      <t>トウゴウ</t>
    </rPh>
    <rPh sb="617" eb="619">
      <t>ジャッカン</t>
    </rPh>
    <rPh sb="619" eb="621">
      <t>カイゼン</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</si>
</sst>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3" fillId="2" borderId="6" xfId="0" applyFont="1" applyFill="1" applyBorder="1" applyAlignment="1">
      <alignment horizontal="center" vertical="center" shrinkToFit="1"/>
    </xf>
    <xf numFmtId="0" fontId="4" fillId="0" borderId="6" xfId="0" applyNumberFormat="1"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3" fillId="2" borderId="8" xfId="0" applyFont="1" applyFill="1" applyBorder="1" applyAlignment="1">
      <alignment horizontal="center" vertical="center" shrinkToFit="1"/>
    </xf>
    <xf numFmtId="0" fontId="4" fillId="0" borderId="8" xfId="0" applyNumberFormat="1" applyFont="1" applyBorder="1" applyAlignment="1" applyProtection="1">
      <alignment horizontal="center" vertical="center" shrinkToFit="1"/>
      <protection hidden="1"/>
    </xf>
    <xf numFmtId="176" fontId="4" fillId="0" borderId="8" xfId="0" applyNumberFormat="1" applyFont="1" applyBorder="1" applyAlignment="1" applyProtection="1">
      <alignment horizontal="center" vertical="center" shrinkToFit="1"/>
      <protection hidden="1"/>
    </xf>
    <xf numFmtId="0" fontId="3" fillId="2" borderId="9" xfId="0" applyFont="1" applyFill="1" applyBorder="1" applyAlignment="1">
      <alignment horizontal="center" vertical="center" shrinkToFit="1"/>
    </xf>
    <xf numFmtId="0" fontId="4" fillId="0" borderId="9" xfId="0" applyNumberFormat="1"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0" fillId="0" borderId="0" xfId="0" applyFont="1" applyBorder="1">
      <alignment vertical="center"/>
    </xf>
    <xf numFmtId="177" fontId="4" fillId="0" borderId="9" xfId="0" applyNumberFormat="1" applyFont="1" applyBorder="1" applyAlignment="1" applyProtection="1">
      <alignment horizontal="center" vertical="center" shrinkToFit="1"/>
      <protection hidden="1"/>
    </xf>
    <xf numFmtId="49" fontId="3" fillId="0" borderId="0" xfId="0" applyNumberFormat="1" applyFont="1" applyBorder="1" applyAlignment="1" applyProtection="1">
      <alignment horizontal="left" vertical="center"/>
      <protection hidden="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7"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 fillId="0" borderId="1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7"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2" applyNumberFormat="1" applyFont="1" applyFill="1" applyBorder="1" applyAlignment="1">
      <alignment vertical="center" shrinkToFit="1"/>
    </xf>
    <xf numFmtId="176" fontId="0" fillId="0" borderId="9" xfId="2"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2" applyNumberFormat="1" applyFont="1" applyFill="1" applyBorder="1" applyAlignment="1">
      <alignment vertical="center" shrinkToFit="1"/>
    </xf>
    <xf numFmtId="40" fontId="0" fillId="0" borderId="0" xfId="0" applyNumberFormat="1">
      <alignment vertical="center"/>
    </xf>
    <xf numFmtId="180" fontId="0" fillId="0" borderId="0" xfId="2" applyNumberFormat="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formatCode="#,##0.00;&quot;△&quot;#,##0.00">
                  <c:v>0</c:v>
                </c:pt>
                <c:pt idx="2">
                  <c:v>0.1</c:v>
                </c:pt>
                <c:pt idx="3">
                  <c:v>0.11</c:v>
                </c:pt>
                <c:pt idx="4">
                  <c:v>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0.68</c:v>
                </c:pt>
                <c:pt idx="1">
                  <c:v>1.65</c:v>
                </c:pt>
                <c:pt idx="2">
                  <c:v>0.47</c:v>
                </c:pt>
                <c:pt idx="3">
                  <c:v>0.39</c:v>
                </c:pt>
                <c:pt idx="4">
                  <c:v>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71.510000000000005</c:v>
                </c:pt>
                <c:pt idx="1">
                  <c:v>71.39</c:v>
                </c:pt>
                <c:pt idx="2">
                  <c:v>73.650000000000006</c:v>
                </c:pt>
                <c:pt idx="3">
                  <c:v>77.959999999999994</c:v>
                </c:pt>
                <c:pt idx="4">
                  <c:v>71.89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53.61</c:v>
                </c:pt>
                <c:pt idx="1">
                  <c:v>53.52</c:v>
                </c:pt>
                <c:pt idx="2">
                  <c:v>54.24</c:v>
                </c:pt>
                <c:pt idx="3">
                  <c:v>55.88</c:v>
                </c:pt>
                <c:pt idx="4">
                  <c:v>55.22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85.49</c:v>
                </c:pt>
                <c:pt idx="1">
                  <c:v>85.17</c:v>
                </c:pt>
                <c:pt idx="2">
                  <c:v>84.03</c:v>
                </c:pt>
                <c:pt idx="3">
                  <c:v>81.09</c:v>
                </c:pt>
                <c:pt idx="4">
                  <c:v>81.94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129.44999999999999</c:v>
                </c:pt>
                <c:pt idx="1">
                  <c:v>101.69</c:v>
                </c:pt>
                <c:pt idx="2">
                  <c:v>104.7</c:v>
                </c:pt>
                <c:pt idx="3">
                  <c:v>100.45</c:v>
                </c:pt>
                <c:pt idx="4">
                  <c:v>86.01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109.49</c:v>
                </c:pt>
                <c:pt idx="1">
                  <c:v>111.06</c:v>
                </c:pt>
                <c:pt idx="2">
                  <c:v>111.34</c:v>
                </c:pt>
                <c:pt idx="3">
                  <c:v>110.02</c:v>
                </c:pt>
                <c:pt idx="4">
                  <c:v>108.76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30.44</c:v>
                </c:pt>
                <c:pt idx="1">
                  <c:v>31.86</c:v>
                </c:pt>
                <c:pt idx="2">
                  <c:v>33.58</c:v>
                </c:pt>
                <c:pt idx="3">
                  <c:v>35.33</c:v>
                </c:pt>
                <c:pt idx="4">
                  <c:v>33.979999999999997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46.67</c:v>
                </c:pt>
                <c:pt idx="1">
                  <c:v>47.7</c:v>
                </c:pt>
                <c:pt idx="2">
                  <c:v>48.14</c:v>
                </c:pt>
                <c:pt idx="3">
                  <c:v>46.61</c:v>
                </c:pt>
                <c:pt idx="4">
                  <c:v>47.97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3.38</c:v>
                </c:pt>
                <c:pt idx="1" formatCode="#,##0.00;&quot;△&quot;#,##0.00">
                  <c:v>0</c:v>
                </c:pt>
                <c:pt idx="2">
                  <c:v>3.34</c:v>
                </c:pt>
                <c:pt idx="3">
                  <c:v>3.29</c:v>
                </c:pt>
                <c:pt idx="4">
                  <c:v>10.48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10.029999999999999</c:v>
                </c:pt>
                <c:pt idx="1">
                  <c:v>7.26</c:v>
                </c:pt>
                <c:pt idx="2">
                  <c:v>11.13</c:v>
                </c:pt>
                <c:pt idx="3">
                  <c:v>10.84</c:v>
                </c:pt>
                <c:pt idx="4">
                  <c:v>15.33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18.420000000000002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9.49</c:v>
                </c:pt>
                <c:pt idx="1">
                  <c:v>9.35</c:v>
                </c:pt>
                <c:pt idx="2">
                  <c:v>10.130000000000001</c:v>
                </c:pt>
                <c:pt idx="3">
                  <c:v>7.31</c:v>
                </c:pt>
                <c:pt idx="4">
                  <c:v>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864.49</c:v>
                </c:pt>
                <c:pt idx="1">
                  <c:v>952.15</c:v>
                </c:pt>
                <c:pt idx="2">
                  <c:v>987.69</c:v>
                </c:pt>
                <c:pt idx="3">
                  <c:v>961.65</c:v>
                </c:pt>
                <c:pt idx="4">
                  <c:v>457.58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406.37</c:v>
                </c:pt>
                <c:pt idx="1">
                  <c:v>398.29</c:v>
                </c:pt>
                <c:pt idx="2">
                  <c:v>388.67</c:v>
                </c:pt>
                <c:pt idx="3">
                  <c:v>355.27</c:v>
                </c:pt>
                <c:pt idx="4">
                  <c:v>359.7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1150.6199999999999</c:v>
                </c:pt>
                <c:pt idx="1">
                  <c:v>1131.51</c:v>
                </c:pt>
                <c:pt idx="2">
                  <c:v>1086.3599999999999</c:v>
                </c:pt>
                <c:pt idx="3">
                  <c:v>1055.1600000000001</c:v>
                </c:pt>
                <c:pt idx="4">
                  <c:v>1114.25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442.54</c:v>
                </c:pt>
                <c:pt idx="1">
                  <c:v>431</c:v>
                </c:pt>
                <c:pt idx="2">
                  <c:v>422.5</c:v>
                </c:pt>
                <c:pt idx="3">
                  <c:v>458.27</c:v>
                </c:pt>
                <c:pt idx="4">
                  <c:v>447.01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126.64</c:v>
                </c:pt>
                <c:pt idx="1">
                  <c:v>98.02</c:v>
                </c:pt>
                <c:pt idx="2">
                  <c:v>101.62</c:v>
                </c:pt>
                <c:pt idx="3">
                  <c:v>96.35</c:v>
                </c:pt>
                <c:pt idx="4">
                  <c:v>80.680000000000007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c:v>
                </c:pt>
                <c:pt idx="1">
                  <c:v>100.82</c:v>
                </c:pt>
                <c:pt idx="2">
                  <c:v>101.64</c:v>
                </c:pt>
                <c:pt idx="3">
                  <c:v>96.77</c:v>
                </c:pt>
                <c:pt idx="4">
                  <c:v>95.81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121.19</c:v>
                </c:pt>
                <c:pt idx="1">
                  <c:v>157.24</c:v>
                </c:pt>
                <c:pt idx="2">
                  <c:v>153.16999999999999</c:v>
                </c:pt>
                <c:pt idx="3">
                  <c:v>160.08000000000001</c:v>
                </c:pt>
                <c:pt idx="4">
                  <c:v>192.02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181.67</c:v>
                </c:pt>
                <c:pt idx="1">
                  <c:v>179.55</c:v>
                </c:pt>
                <c:pt idx="2">
                  <c:v>179.16</c:v>
                </c:pt>
                <c:pt idx="3">
                  <c:v>187.18</c:v>
                </c:pt>
                <c:pt idx="4">
                  <c:v>189.58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I16" zoomScale="50" zoomScaleNormal="50" workbookViewId="0">
      <selection activeCell="CN44" sqref="CN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15</v>
      </c>
      <c r="X7" s="27"/>
      <c r="Y7" s="27"/>
      <c r="Z7" s="27"/>
      <c r="AA7" s="27"/>
      <c r="AB7" s="27"/>
      <c r="AC7" s="27"/>
      <c r="AD7" s="27" t="s">
        <v>5</v>
      </c>
      <c r="AE7" s="27"/>
      <c r="AF7" s="27"/>
      <c r="AG7" s="27"/>
      <c r="AH7" s="27"/>
      <c r="AI7" s="27"/>
      <c r="AJ7" s="27"/>
      <c r="AK7" s="18"/>
      <c r="AL7" s="27" t="s">
        <v>18</v>
      </c>
      <c r="AM7" s="27"/>
      <c r="AN7" s="27"/>
      <c r="AO7" s="27"/>
      <c r="AP7" s="27"/>
      <c r="AQ7" s="27"/>
      <c r="AR7" s="27"/>
      <c r="AS7" s="27"/>
      <c r="AT7" s="5" t="s">
        <v>11</v>
      </c>
      <c r="AU7" s="13"/>
      <c r="AV7" s="13"/>
      <c r="AW7" s="13"/>
      <c r="AX7" s="13"/>
      <c r="AY7" s="13"/>
      <c r="AZ7" s="13"/>
      <c r="BA7" s="13"/>
      <c r="BB7" s="27" t="s">
        <v>19</v>
      </c>
      <c r="BC7" s="27"/>
      <c r="BD7" s="27"/>
      <c r="BE7" s="27"/>
      <c r="BF7" s="27"/>
      <c r="BG7" s="27"/>
      <c r="BH7" s="27"/>
      <c r="BI7" s="27"/>
      <c r="BJ7" s="3"/>
      <c r="BK7" s="3"/>
      <c r="BL7" s="37" t="s">
        <v>20</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35995</v>
      </c>
      <c r="AM8" s="31"/>
      <c r="AN8" s="31"/>
      <c r="AO8" s="31"/>
      <c r="AP8" s="31"/>
      <c r="AQ8" s="31"/>
      <c r="AR8" s="31"/>
      <c r="AS8" s="31"/>
      <c r="AT8" s="7">
        <f>データ!$S$6</f>
        <v>603.14</v>
      </c>
      <c r="AU8" s="15"/>
      <c r="AV8" s="15"/>
      <c r="AW8" s="15"/>
      <c r="AX8" s="15"/>
      <c r="AY8" s="15"/>
      <c r="AZ8" s="15"/>
      <c r="BA8" s="15"/>
      <c r="BB8" s="29">
        <f>データ!$T$6</f>
        <v>59.68</v>
      </c>
      <c r="BC8" s="29"/>
      <c r="BD8" s="29"/>
      <c r="BE8" s="29"/>
      <c r="BF8" s="29"/>
      <c r="BG8" s="29"/>
      <c r="BH8" s="29"/>
      <c r="BI8" s="29"/>
      <c r="BJ8" s="3"/>
      <c r="BK8" s="3"/>
      <c r="BL8" s="38" t="s">
        <v>12</v>
      </c>
      <c r="BM8" s="48"/>
      <c r="BN8" s="55" t="s">
        <v>22</v>
      </c>
      <c r="BO8" s="58"/>
      <c r="BP8" s="58"/>
      <c r="BQ8" s="58"/>
      <c r="BR8" s="58"/>
      <c r="BS8" s="58"/>
      <c r="BT8" s="58"/>
      <c r="BU8" s="58"/>
      <c r="BV8" s="58"/>
      <c r="BW8" s="58"/>
      <c r="BX8" s="58"/>
      <c r="BY8" s="62"/>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17</v>
      </c>
      <c r="BC9" s="27"/>
      <c r="BD9" s="27"/>
      <c r="BE9" s="27"/>
      <c r="BF9" s="27"/>
      <c r="BG9" s="27"/>
      <c r="BH9" s="27"/>
      <c r="BI9" s="27"/>
      <c r="BJ9" s="3"/>
      <c r="BK9" s="3"/>
      <c r="BL9" s="39" t="s">
        <v>33</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37.049999999999997</v>
      </c>
      <c r="J10" s="15"/>
      <c r="K10" s="15"/>
      <c r="L10" s="15"/>
      <c r="M10" s="15"/>
      <c r="N10" s="15"/>
      <c r="O10" s="26"/>
      <c r="P10" s="29">
        <f>データ!$P$6</f>
        <v>41.77</v>
      </c>
      <c r="Q10" s="29"/>
      <c r="R10" s="29"/>
      <c r="S10" s="29"/>
      <c r="T10" s="29"/>
      <c r="U10" s="29"/>
      <c r="V10" s="29"/>
      <c r="W10" s="31">
        <f>データ!$Q$6</f>
        <v>3140</v>
      </c>
      <c r="X10" s="31"/>
      <c r="Y10" s="31"/>
      <c r="Z10" s="31"/>
      <c r="AA10" s="31"/>
      <c r="AB10" s="31"/>
      <c r="AC10" s="31"/>
      <c r="AD10" s="2"/>
      <c r="AE10" s="2"/>
      <c r="AF10" s="2"/>
      <c r="AG10" s="2"/>
      <c r="AH10" s="18"/>
      <c r="AI10" s="18"/>
      <c r="AJ10" s="18"/>
      <c r="AK10" s="18"/>
      <c r="AL10" s="31">
        <f>データ!$U$6</f>
        <v>14921</v>
      </c>
      <c r="AM10" s="31"/>
      <c r="AN10" s="31"/>
      <c r="AO10" s="31"/>
      <c r="AP10" s="31"/>
      <c r="AQ10" s="31"/>
      <c r="AR10" s="31"/>
      <c r="AS10" s="31"/>
      <c r="AT10" s="7">
        <f>データ!$V$6</f>
        <v>49.4</v>
      </c>
      <c r="AU10" s="15"/>
      <c r="AV10" s="15"/>
      <c r="AW10" s="15"/>
      <c r="AX10" s="15"/>
      <c r="AY10" s="15"/>
      <c r="AZ10" s="15"/>
      <c r="BA10" s="15"/>
      <c r="BB10" s="29">
        <f>データ!$W$6</f>
        <v>302.04000000000002</v>
      </c>
      <c r="BC10" s="29"/>
      <c r="BD10" s="29"/>
      <c r="BE10" s="29"/>
      <c r="BF10" s="29"/>
      <c r="BG10" s="29"/>
      <c r="BH10" s="29"/>
      <c r="BI10" s="29"/>
      <c r="BJ10" s="2"/>
      <c r="BK10" s="2"/>
      <c r="BL10" s="40" t="s">
        <v>37</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14</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47</v>
      </c>
      <c r="F84" s="12" t="s">
        <v>49</v>
      </c>
      <c r="G84" s="12" t="s">
        <v>50</v>
      </c>
      <c r="H84" s="12" t="s">
        <v>43</v>
      </c>
      <c r="I84" s="12" t="s">
        <v>8</v>
      </c>
      <c r="J84" s="12" t="s">
        <v>30</v>
      </c>
      <c r="K84" s="12" t="s">
        <v>51</v>
      </c>
      <c r="L84" s="12" t="s">
        <v>53</v>
      </c>
      <c r="M84" s="12" t="s">
        <v>34</v>
      </c>
      <c r="N84" s="12" t="s">
        <v>55</v>
      </c>
      <c r="O84" s="12" t="s">
        <v>57</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hhQzKo++JFgaAjYAIYMUEi38Hd4/qjN1gnv1IMSnkofjpxu+ywsxgI8gfi/0JmsjYsu9+/axruIu6FPxAMU7jw==" saltValue="4ZsAvmqmFMGXDvryOTrVr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21</v>
      </c>
      <c r="B3" s="72" t="s">
        <v>52</v>
      </c>
      <c r="C3" s="72" t="s">
        <v>60</v>
      </c>
      <c r="D3" s="72" t="s">
        <v>61</v>
      </c>
      <c r="E3" s="72" t="s">
        <v>4</v>
      </c>
      <c r="F3" s="72" t="s">
        <v>3</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64</v>
      </c>
      <c r="BF4" s="89"/>
      <c r="BG4" s="89"/>
      <c r="BH4" s="89"/>
      <c r="BI4" s="89"/>
      <c r="BJ4" s="89"/>
      <c r="BK4" s="89"/>
      <c r="BL4" s="89"/>
      <c r="BM4" s="89"/>
      <c r="BN4" s="89"/>
      <c r="BO4" s="89"/>
      <c r="BP4" s="89" t="s">
        <v>36</v>
      </c>
      <c r="BQ4" s="89"/>
      <c r="BR4" s="89"/>
      <c r="BS4" s="89"/>
      <c r="BT4" s="89"/>
      <c r="BU4" s="89"/>
      <c r="BV4" s="89"/>
      <c r="BW4" s="89"/>
      <c r="BX4" s="89"/>
      <c r="BY4" s="89"/>
      <c r="BZ4" s="89"/>
      <c r="CA4" s="89" t="s">
        <v>65</v>
      </c>
      <c r="CB4" s="89"/>
      <c r="CC4" s="89"/>
      <c r="CD4" s="89"/>
      <c r="CE4" s="89"/>
      <c r="CF4" s="89"/>
      <c r="CG4" s="89"/>
      <c r="CH4" s="89"/>
      <c r="CI4" s="89"/>
      <c r="CJ4" s="89"/>
      <c r="CK4" s="89"/>
      <c r="CL4" s="89" t="s">
        <v>1</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63</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29</v>
      </c>
      <c r="B5" s="74"/>
      <c r="C5" s="74"/>
      <c r="D5" s="74"/>
      <c r="E5" s="74"/>
      <c r="F5" s="74"/>
      <c r="G5" s="74"/>
      <c r="H5" s="81" t="s">
        <v>59</v>
      </c>
      <c r="I5" s="81" t="s">
        <v>69</v>
      </c>
      <c r="J5" s="81" t="s">
        <v>70</v>
      </c>
      <c r="K5" s="81" t="s">
        <v>71</v>
      </c>
      <c r="L5" s="81" t="s">
        <v>72</v>
      </c>
      <c r="M5" s="81" t="s">
        <v>5</v>
      </c>
      <c r="N5" s="81" t="s">
        <v>73</v>
      </c>
      <c r="O5" s="81" t="s">
        <v>74</v>
      </c>
      <c r="P5" s="81" t="s">
        <v>75</v>
      </c>
      <c r="Q5" s="81" t="s">
        <v>76</v>
      </c>
      <c r="R5" s="81" t="s">
        <v>77</v>
      </c>
      <c r="S5" s="81" t="s">
        <v>78</v>
      </c>
      <c r="T5" s="81" t="s">
        <v>0</v>
      </c>
      <c r="U5" s="81" t="s">
        <v>79</v>
      </c>
      <c r="V5" s="81" t="s">
        <v>80</v>
      </c>
      <c r="W5" s="81" t="s">
        <v>81</v>
      </c>
      <c r="X5" s="81" t="s">
        <v>82</v>
      </c>
      <c r="Y5" s="81" t="s">
        <v>83</v>
      </c>
      <c r="Z5" s="81" t="s">
        <v>84</v>
      </c>
      <c r="AA5" s="81" t="s">
        <v>85</v>
      </c>
      <c r="AB5" s="81" t="s">
        <v>86</v>
      </c>
      <c r="AC5" s="81" t="s">
        <v>88</v>
      </c>
      <c r="AD5" s="81" t="s">
        <v>89</v>
      </c>
      <c r="AE5" s="81" t="s">
        <v>90</v>
      </c>
      <c r="AF5" s="81" t="s">
        <v>91</v>
      </c>
      <c r="AG5" s="81" t="s">
        <v>92</v>
      </c>
      <c r="AH5" s="81" t="s">
        <v>45</v>
      </c>
      <c r="AI5" s="81" t="s">
        <v>82</v>
      </c>
      <c r="AJ5" s="81" t="s">
        <v>83</v>
      </c>
      <c r="AK5" s="81" t="s">
        <v>84</v>
      </c>
      <c r="AL5" s="81" t="s">
        <v>85</v>
      </c>
      <c r="AM5" s="81" t="s">
        <v>86</v>
      </c>
      <c r="AN5" s="81" t="s">
        <v>88</v>
      </c>
      <c r="AO5" s="81" t="s">
        <v>89</v>
      </c>
      <c r="AP5" s="81" t="s">
        <v>90</v>
      </c>
      <c r="AQ5" s="81" t="s">
        <v>91</v>
      </c>
      <c r="AR5" s="81" t="s">
        <v>92</v>
      </c>
      <c r="AS5" s="81" t="s">
        <v>87</v>
      </c>
      <c r="AT5" s="81" t="s">
        <v>82</v>
      </c>
      <c r="AU5" s="81" t="s">
        <v>83</v>
      </c>
      <c r="AV5" s="81" t="s">
        <v>84</v>
      </c>
      <c r="AW5" s="81" t="s">
        <v>85</v>
      </c>
      <c r="AX5" s="81" t="s">
        <v>86</v>
      </c>
      <c r="AY5" s="81" t="s">
        <v>88</v>
      </c>
      <c r="AZ5" s="81" t="s">
        <v>89</v>
      </c>
      <c r="BA5" s="81" t="s">
        <v>90</v>
      </c>
      <c r="BB5" s="81" t="s">
        <v>91</v>
      </c>
      <c r="BC5" s="81" t="s">
        <v>92</v>
      </c>
      <c r="BD5" s="81" t="s">
        <v>87</v>
      </c>
      <c r="BE5" s="81" t="s">
        <v>82</v>
      </c>
      <c r="BF5" s="81" t="s">
        <v>83</v>
      </c>
      <c r="BG5" s="81" t="s">
        <v>84</v>
      </c>
      <c r="BH5" s="81" t="s">
        <v>85</v>
      </c>
      <c r="BI5" s="81" t="s">
        <v>86</v>
      </c>
      <c r="BJ5" s="81" t="s">
        <v>88</v>
      </c>
      <c r="BK5" s="81" t="s">
        <v>89</v>
      </c>
      <c r="BL5" s="81" t="s">
        <v>90</v>
      </c>
      <c r="BM5" s="81" t="s">
        <v>91</v>
      </c>
      <c r="BN5" s="81" t="s">
        <v>92</v>
      </c>
      <c r="BO5" s="81" t="s">
        <v>87</v>
      </c>
      <c r="BP5" s="81" t="s">
        <v>82</v>
      </c>
      <c r="BQ5" s="81" t="s">
        <v>83</v>
      </c>
      <c r="BR5" s="81" t="s">
        <v>84</v>
      </c>
      <c r="BS5" s="81" t="s">
        <v>85</v>
      </c>
      <c r="BT5" s="81" t="s">
        <v>86</v>
      </c>
      <c r="BU5" s="81" t="s">
        <v>88</v>
      </c>
      <c r="BV5" s="81" t="s">
        <v>89</v>
      </c>
      <c r="BW5" s="81" t="s">
        <v>90</v>
      </c>
      <c r="BX5" s="81" t="s">
        <v>91</v>
      </c>
      <c r="BY5" s="81" t="s">
        <v>92</v>
      </c>
      <c r="BZ5" s="81" t="s">
        <v>87</v>
      </c>
      <c r="CA5" s="81" t="s">
        <v>82</v>
      </c>
      <c r="CB5" s="81" t="s">
        <v>83</v>
      </c>
      <c r="CC5" s="81" t="s">
        <v>84</v>
      </c>
      <c r="CD5" s="81" t="s">
        <v>85</v>
      </c>
      <c r="CE5" s="81" t="s">
        <v>86</v>
      </c>
      <c r="CF5" s="81" t="s">
        <v>88</v>
      </c>
      <c r="CG5" s="81" t="s">
        <v>89</v>
      </c>
      <c r="CH5" s="81" t="s">
        <v>90</v>
      </c>
      <c r="CI5" s="81" t="s">
        <v>91</v>
      </c>
      <c r="CJ5" s="81" t="s">
        <v>92</v>
      </c>
      <c r="CK5" s="81" t="s">
        <v>87</v>
      </c>
      <c r="CL5" s="81" t="s">
        <v>82</v>
      </c>
      <c r="CM5" s="81" t="s">
        <v>83</v>
      </c>
      <c r="CN5" s="81" t="s">
        <v>84</v>
      </c>
      <c r="CO5" s="81" t="s">
        <v>85</v>
      </c>
      <c r="CP5" s="81" t="s">
        <v>86</v>
      </c>
      <c r="CQ5" s="81" t="s">
        <v>88</v>
      </c>
      <c r="CR5" s="81" t="s">
        <v>89</v>
      </c>
      <c r="CS5" s="81" t="s">
        <v>90</v>
      </c>
      <c r="CT5" s="81" t="s">
        <v>91</v>
      </c>
      <c r="CU5" s="81" t="s">
        <v>92</v>
      </c>
      <c r="CV5" s="81" t="s">
        <v>87</v>
      </c>
      <c r="CW5" s="81" t="s">
        <v>82</v>
      </c>
      <c r="CX5" s="81" t="s">
        <v>83</v>
      </c>
      <c r="CY5" s="81" t="s">
        <v>84</v>
      </c>
      <c r="CZ5" s="81" t="s">
        <v>85</v>
      </c>
      <c r="DA5" s="81" t="s">
        <v>86</v>
      </c>
      <c r="DB5" s="81" t="s">
        <v>88</v>
      </c>
      <c r="DC5" s="81" t="s">
        <v>89</v>
      </c>
      <c r="DD5" s="81" t="s">
        <v>90</v>
      </c>
      <c r="DE5" s="81" t="s">
        <v>91</v>
      </c>
      <c r="DF5" s="81" t="s">
        <v>92</v>
      </c>
      <c r="DG5" s="81" t="s">
        <v>87</v>
      </c>
      <c r="DH5" s="81" t="s">
        <v>82</v>
      </c>
      <c r="DI5" s="81" t="s">
        <v>83</v>
      </c>
      <c r="DJ5" s="81" t="s">
        <v>84</v>
      </c>
      <c r="DK5" s="81" t="s">
        <v>85</v>
      </c>
      <c r="DL5" s="81" t="s">
        <v>86</v>
      </c>
      <c r="DM5" s="81" t="s">
        <v>88</v>
      </c>
      <c r="DN5" s="81" t="s">
        <v>89</v>
      </c>
      <c r="DO5" s="81" t="s">
        <v>90</v>
      </c>
      <c r="DP5" s="81" t="s">
        <v>91</v>
      </c>
      <c r="DQ5" s="81" t="s">
        <v>92</v>
      </c>
      <c r="DR5" s="81" t="s">
        <v>87</v>
      </c>
      <c r="DS5" s="81" t="s">
        <v>82</v>
      </c>
      <c r="DT5" s="81" t="s">
        <v>83</v>
      </c>
      <c r="DU5" s="81" t="s">
        <v>84</v>
      </c>
      <c r="DV5" s="81" t="s">
        <v>85</v>
      </c>
      <c r="DW5" s="81" t="s">
        <v>86</v>
      </c>
      <c r="DX5" s="81" t="s">
        <v>88</v>
      </c>
      <c r="DY5" s="81" t="s">
        <v>89</v>
      </c>
      <c r="DZ5" s="81" t="s">
        <v>90</v>
      </c>
      <c r="EA5" s="81" t="s">
        <v>91</v>
      </c>
      <c r="EB5" s="81" t="s">
        <v>92</v>
      </c>
      <c r="EC5" s="81" t="s">
        <v>87</v>
      </c>
      <c r="ED5" s="81" t="s">
        <v>82</v>
      </c>
      <c r="EE5" s="81" t="s">
        <v>83</v>
      </c>
      <c r="EF5" s="81" t="s">
        <v>84</v>
      </c>
      <c r="EG5" s="81" t="s">
        <v>85</v>
      </c>
      <c r="EH5" s="81" t="s">
        <v>86</v>
      </c>
      <c r="EI5" s="81" t="s">
        <v>88</v>
      </c>
      <c r="EJ5" s="81" t="s">
        <v>89</v>
      </c>
      <c r="EK5" s="81" t="s">
        <v>90</v>
      </c>
      <c r="EL5" s="81" t="s">
        <v>91</v>
      </c>
      <c r="EM5" s="81" t="s">
        <v>92</v>
      </c>
      <c r="EN5" s="81" t="s">
        <v>87</v>
      </c>
    </row>
    <row r="6" spans="1:144" s="69" customFormat="1">
      <c r="A6" s="70" t="s">
        <v>93</v>
      </c>
      <c r="B6" s="75">
        <f t="shared" ref="B6:W6" si="1">B7</f>
        <v>2018</v>
      </c>
      <c r="C6" s="75">
        <f t="shared" si="1"/>
        <v>442127</v>
      </c>
      <c r="D6" s="75">
        <f t="shared" si="1"/>
        <v>46</v>
      </c>
      <c r="E6" s="75">
        <f t="shared" si="1"/>
        <v>1</v>
      </c>
      <c r="F6" s="75">
        <f t="shared" si="1"/>
        <v>0</v>
      </c>
      <c r="G6" s="75">
        <f t="shared" si="1"/>
        <v>1</v>
      </c>
      <c r="H6" s="75" t="str">
        <f t="shared" si="1"/>
        <v>大分県　豊後大野市</v>
      </c>
      <c r="I6" s="75" t="str">
        <f t="shared" si="1"/>
        <v>法適用</v>
      </c>
      <c r="J6" s="75" t="str">
        <f t="shared" si="1"/>
        <v>水道事業</v>
      </c>
      <c r="K6" s="75" t="str">
        <f t="shared" si="1"/>
        <v>末端給水事業</v>
      </c>
      <c r="L6" s="75" t="str">
        <f t="shared" si="1"/>
        <v>A7</v>
      </c>
      <c r="M6" s="75" t="str">
        <f t="shared" si="1"/>
        <v>非設置</v>
      </c>
      <c r="N6" s="84" t="str">
        <f t="shared" si="1"/>
        <v>-</v>
      </c>
      <c r="O6" s="84">
        <f t="shared" si="1"/>
        <v>37.049999999999997</v>
      </c>
      <c r="P6" s="84">
        <f t="shared" si="1"/>
        <v>41.77</v>
      </c>
      <c r="Q6" s="84">
        <f t="shared" si="1"/>
        <v>3140</v>
      </c>
      <c r="R6" s="84">
        <f t="shared" si="1"/>
        <v>35995</v>
      </c>
      <c r="S6" s="84">
        <f t="shared" si="1"/>
        <v>603.14</v>
      </c>
      <c r="T6" s="84">
        <f t="shared" si="1"/>
        <v>59.68</v>
      </c>
      <c r="U6" s="84">
        <f t="shared" si="1"/>
        <v>14921</v>
      </c>
      <c r="V6" s="84">
        <f t="shared" si="1"/>
        <v>49.4</v>
      </c>
      <c r="W6" s="84">
        <f t="shared" si="1"/>
        <v>302.04000000000002</v>
      </c>
      <c r="X6" s="90">
        <f t="shared" ref="X6:AG6" si="2">IF(X7="",NA(),X7)</f>
        <v>129.44999999999999</v>
      </c>
      <c r="Y6" s="90">
        <f t="shared" si="2"/>
        <v>101.69</v>
      </c>
      <c r="Z6" s="90">
        <f t="shared" si="2"/>
        <v>104.7</v>
      </c>
      <c r="AA6" s="90">
        <f t="shared" si="2"/>
        <v>100.45</v>
      </c>
      <c r="AB6" s="90">
        <f t="shared" si="2"/>
        <v>86.01</v>
      </c>
      <c r="AC6" s="90">
        <f t="shared" si="2"/>
        <v>109.49</v>
      </c>
      <c r="AD6" s="90">
        <f t="shared" si="2"/>
        <v>111.06</v>
      </c>
      <c r="AE6" s="90">
        <f t="shared" si="2"/>
        <v>111.34</v>
      </c>
      <c r="AF6" s="90">
        <f t="shared" si="2"/>
        <v>110.02</v>
      </c>
      <c r="AG6" s="90">
        <f t="shared" si="2"/>
        <v>108.76</v>
      </c>
      <c r="AH6" s="84" t="str">
        <f>IF(AH7="","",IF(AH7="-","【-】","【"&amp;SUBSTITUTE(TEXT(AH7,"#,##0.00"),"-","△")&amp;"】"))</f>
        <v>【112.83】</v>
      </c>
      <c r="AI6" s="84">
        <f t="shared" ref="AI6:AR6" si="3">IF(AI7="",NA(),AI7)</f>
        <v>0</v>
      </c>
      <c r="AJ6" s="84">
        <f t="shared" si="3"/>
        <v>0</v>
      </c>
      <c r="AK6" s="84">
        <f t="shared" si="3"/>
        <v>0</v>
      </c>
      <c r="AL6" s="84">
        <f t="shared" si="3"/>
        <v>0</v>
      </c>
      <c r="AM6" s="90">
        <f t="shared" si="3"/>
        <v>18.420000000000002</v>
      </c>
      <c r="AN6" s="90">
        <f t="shared" si="3"/>
        <v>9.49</v>
      </c>
      <c r="AO6" s="90">
        <f t="shared" si="3"/>
        <v>9.35</v>
      </c>
      <c r="AP6" s="90">
        <f t="shared" si="3"/>
        <v>10.130000000000001</v>
      </c>
      <c r="AQ6" s="90">
        <f t="shared" si="3"/>
        <v>7.31</v>
      </c>
      <c r="AR6" s="90">
        <f t="shared" si="3"/>
        <v>7.48</v>
      </c>
      <c r="AS6" s="84" t="str">
        <f>IF(AS7="","",IF(AS7="-","【-】","【"&amp;SUBSTITUTE(TEXT(AS7,"#,##0.00"),"-","△")&amp;"】"))</f>
        <v>【1.05】</v>
      </c>
      <c r="AT6" s="90">
        <f t="shared" ref="AT6:BC6" si="4">IF(AT7="",NA(),AT7)</f>
        <v>864.49</v>
      </c>
      <c r="AU6" s="90">
        <f t="shared" si="4"/>
        <v>952.15</v>
      </c>
      <c r="AV6" s="90">
        <f t="shared" si="4"/>
        <v>987.69</v>
      </c>
      <c r="AW6" s="90">
        <f t="shared" si="4"/>
        <v>961.65</v>
      </c>
      <c r="AX6" s="90">
        <f t="shared" si="4"/>
        <v>457.58</v>
      </c>
      <c r="AY6" s="90">
        <f t="shared" si="4"/>
        <v>406.37</v>
      </c>
      <c r="AZ6" s="90">
        <f t="shared" si="4"/>
        <v>398.29</v>
      </c>
      <c r="BA6" s="90">
        <f t="shared" si="4"/>
        <v>388.67</v>
      </c>
      <c r="BB6" s="90">
        <f t="shared" si="4"/>
        <v>355.27</v>
      </c>
      <c r="BC6" s="90">
        <f t="shared" si="4"/>
        <v>359.7</v>
      </c>
      <c r="BD6" s="84" t="str">
        <f>IF(BD7="","",IF(BD7="-","【-】","【"&amp;SUBSTITUTE(TEXT(BD7,"#,##0.00"),"-","△")&amp;"】"))</f>
        <v>【261.93】</v>
      </c>
      <c r="BE6" s="90">
        <f t="shared" ref="BE6:BN6" si="5">IF(BE7="",NA(),BE7)</f>
        <v>1150.6199999999999</v>
      </c>
      <c r="BF6" s="90">
        <f t="shared" si="5"/>
        <v>1131.51</v>
      </c>
      <c r="BG6" s="90">
        <f t="shared" si="5"/>
        <v>1086.3599999999999</v>
      </c>
      <c r="BH6" s="90">
        <f t="shared" si="5"/>
        <v>1055.1600000000001</v>
      </c>
      <c r="BI6" s="90">
        <f t="shared" si="5"/>
        <v>1114.25</v>
      </c>
      <c r="BJ6" s="90">
        <f t="shared" si="5"/>
        <v>442.54</v>
      </c>
      <c r="BK6" s="90">
        <f t="shared" si="5"/>
        <v>431</v>
      </c>
      <c r="BL6" s="90">
        <f t="shared" si="5"/>
        <v>422.5</v>
      </c>
      <c r="BM6" s="90">
        <f t="shared" si="5"/>
        <v>458.27</v>
      </c>
      <c r="BN6" s="90">
        <f t="shared" si="5"/>
        <v>447.01</v>
      </c>
      <c r="BO6" s="84" t="str">
        <f>IF(BO7="","",IF(BO7="-","【-】","【"&amp;SUBSTITUTE(TEXT(BO7,"#,##0.00"),"-","△")&amp;"】"))</f>
        <v>【270.46】</v>
      </c>
      <c r="BP6" s="90">
        <f t="shared" ref="BP6:BY6" si="6">IF(BP7="",NA(),BP7)</f>
        <v>126.64</v>
      </c>
      <c r="BQ6" s="90">
        <f t="shared" si="6"/>
        <v>98.02</v>
      </c>
      <c r="BR6" s="90">
        <f t="shared" si="6"/>
        <v>101.62</v>
      </c>
      <c r="BS6" s="90">
        <f t="shared" si="6"/>
        <v>96.35</v>
      </c>
      <c r="BT6" s="90">
        <f t="shared" si="6"/>
        <v>80.680000000000007</v>
      </c>
      <c r="BU6" s="90">
        <f t="shared" si="6"/>
        <v>98.6</v>
      </c>
      <c r="BV6" s="90">
        <f t="shared" si="6"/>
        <v>100.82</v>
      </c>
      <c r="BW6" s="90">
        <f t="shared" si="6"/>
        <v>101.64</v>
      </c>
      <c r="BX6" s="90">
        <f t="shared" si="6"/>
        <v>96.77</v>
      </c>
      <c r="BY6" s="90">
        <f t="shared" si="6"/>
        <v>95.81</v>
      </c>
      <c r="BZ6" s="84" t="str">
        <f>IF(BZ7="","",IF(BZ7="-","【-】","【"&amp;SUBSTITUTE(TEXT(BZ7,"#,##0.00"),"-","△")&amp;"】"))</f>
        <v>【103.91】</v>
      </c>
      <c r="CA6" s="90">
        <f t="shared" ref="CA6:CJ6" si="7">IF(CA7="",NA(),CA7)</f>
        <v>121.19</v>
      </c>
      <c r="CB6" s="90">
        <f t="shared" si="7"/>
        <v>157.24</v>
      </c>
      <c r="CC6" s="90">
        <f t="shared" si="7"/>
        <v>153.16999999999999</v>
      </c>
      <c r="CD6" s="90">
        <f t="shared" si="7"/>
        <v>160.08000000000001</v>
      </c>
      <c r="CE6" s="90">
        <f t="shared" si="7"/>
        <v>192.02</v>
      </c>
      <c r="CF6" s="90">
        <f t="shared" si="7"/>
        <v>181.67</v>
      </c>
      <c r="CG6" s="90">
        <f t="shared" si="7"/>
        <v>179.55</v>
      </c>
      <c r="CH6" s="90">
        <f t="shared" si="7"/>
        <v>179.16</v>
      </c>
      <c r="CI6" s="90">
        <f t="shared" si="7"/>
        <v>187.18</v>
      </c>
      <c r="CJ6" s="90">
        <f t="shared" si="7"/>
        <v>189.58</v>
      </c>
      <c r="CK6" s="84" t="str">
        <f>IF(CK7="","",IF(CK7="-","【-】","【"&amp;SUBSTITUTE(TEXT(CK7,"#,##0.00"),"-","△")&amp;"】"))</f>
        <v>【167.11】</v>
      </c>
      <c r="CL6" s="90">
        <f t="shared" ref="CL6:CU6" si="8">IF(CL7="",NA(),CL7)</f>
        <v>71.510000000000005</v>
      </c>
      <c r="CM6" s="90">
        <f t="shared" si="8"/>
        <v>71.39</v>
      </c>
      <c r="CN6" s="90">
        <f t="shared" si="8"/>
        <v>73.650000000000006</v>
      </c>
      <c r="CO6" s="90">
        <f t="shared" si="8"/>
        <v>77.959999999999994</v>
      </c>
      <c r="CP6" s="90">
        <f t="shared" si="8"/>
        <v>71.89</v>
      </c>
      <c r="CQ6" s="90">
        <f t="shared" si="8"/>
        <v>53.61</v>
      </c>
      <c r="CR6" s="90">
        <f t="shared" si="8"/>
        <v>53.52</v>
      </c>
      <c r="CS6" s="90">
        <f t="shared" si="8"/>
        <v>54.24</v>
      </c>
      <c r="CT6" s="90">
        <f t="shared" si="8"/>
        <v>55.88</v>
      </c>
      <c r="CU6" s="90">
        <f t="shared" si="8"/>
        <v>55.22</v>
      </c>
      <c r="CV6" s="84" t="str">
        <f>IF(CV7="","",IF(CV7="-","【-】","【"&amp;SUBSTITUTE(TEXT(CV7,"#,##0.00"),"-","△")&amp;"】"))</f>
        <v>【60.27】</v>
      </c>
      <c r="CW6" s="90">
        <f t="shared" ref="CW6:DF6" si="9">IF(CW7="",NA(),CW7)</f>
        <v>85.49</v>
      </c>
      <c r="CX6" s="90">
        <f t="shared" si="9"/>
        <v>85.17</v>
      </c>
      <c r="CY6" s="90">
        <f t="shared" si="9"/>
        <v>84.03</v>
      </c>
      <c r="CZ6" s="90">
        <f t="shared" si="9"/>
        <v>81.09</v>
      </c>
      <c r="DA6" s="90">
        <f t="shared" si="9"/>
        <v>81.94</v>
      </c>
      <c r="DB6" s="90">
        <f t="shared" si="9"/>
        <v>81.31</v>
      </c>
      <c r="DC6" s="90">
        <f t="shared" si="9"/>
        <v>81.459999999999994</v>
      </c>
      <c r="DD6" s="90">
        <f t="shared" si="9"/>
        <v>81.680000000000007</v>
      </c>
      <c r="DE6" s="90">
        <f t="shared" si="9"/>
        <v>80.989999999999995</v>
      </c>
      <c r="DF6" s="90">
        <f t="shared" si="9"/>
        <v>80.930000000000007</v>
      </c>
      <c r="DG6" s="84" t="str">
        <f>IF(DG7="","",IF(DG7="-","【-】","【"&amp;SUBSTITUTE(TEXT(DG7,"#,##0.00"),"-","△")&amp;"】"))</f>
        <v>【89.92】</v>
      </c>
      <c r="DH6" s="90">
        <f t="shared" ref="DH6:DQ6" si="10">IF(DH7="",NA(),DH7)</f>
        <v>30.44</v>
      </c>
      <c r="DI6" s="90">
        <f t="shared" si="10"/>
        <v>31.86</v>
      </c>
      <c r="DJ6" s="90">
        <f t="shared" si="10"/>
        <v>33.58</v>
      </c>
      <c r="DK6" s="90">
        <f t="shared" si="10"/>
        <v>35.33</v>
      </c>
      <c r="DL6" s="90">
        <f t="shared" si="10"/>
        <v>33.979999999999997</v>
      </c>
      <c r="DM6" s="90">
        <f t="shared" si="10"/>
        <v>46.67</v>
      </c>
      <c r="DN6" s="90">
        <f t="shared" si="10"/>
        <v>47.7</v>
      </c>
      <c r="DO6" s="90">
        <f t="shared" si="10"/>
        <v>48.14</v>
      </c>
      <c r="DP6" s="90">
        <f t="shared" si="10"/>
        <v>46.61</v>
      </c>
      <c r="DQ6" s="90">
        <f t="shared" si="10"/>
        <v>47.97</v>
      </c>
      <c r="DR6" s="84" t="str">
        <f>IF(DR7="","",IF(DR7="-","【-】","【"&amp;SUBSTITUTE(TEXT(DR7,"#,##0.00"),"-","△")&amp;"】"))</f>
        <v>【48.85】</v>
      </c>
      <c r="DS6" s="90">
        <f t="shared" ref="DS6:EB6" si="11">IF(DS7="",NA(),DS7)</f>
        <v>3.38</v>
      </c>
      <c r="DT6" s="84">
        <f t="shared" si="11"/>
        <v>0</v>
      </c>
      <c r="DU6" s="90">
        <f t="shared" si="11"/>
        <v>3.34</v>
      </c>
      <c r="DV6" s="90">
        <f t="shared" si="11"/>
        <v>3.29</v>
      </c>
      <c r="DW6" s="90">
        <f t="shared" si="11"/>
        <v>10.48</v>
      </c>
      <c r="DX6" s="90">
        <f t="shared" si="11"/>
        <v>10.029999999999999</v>
      </c>
      <c r="DY6" s="90">
        <f t="shared" si="11"/>
        <v>7.26</v>
      </c>
      <c r="DZ6" s="90">
        <f t="shared" si="11"/>
        <v>11.13</v>
      </c>
      <c r="EA6" s="90">
        <f t="shared" si="11"/>
        <v>10.84</v>
      </c>
      <c r="EB6" s="90">
        <f t="shared" si="11"/>
        <v>15.33</v>
      </c>
      <c r="EC6" s="84" t="str">
        <f>IF(EC7="","",IF(EC7="-","【-】","【"&amp;SUBSTITUTE(TEXT(EC7,"#,##0.00"),"-","△")&amp;"】"))</f>
        <v>【17.80】</v>
      </c>
      <c r="ED6" s="90">
        <f t="shared" ref="ED6:EM6" si="12">IF(ED7="",NA(),ED7)</f>
        <v>0.12</v>
      </c>
      <c r="EE6" s="84">
        <f t="shared" si="12"/>
        <v>0</v>
      </c>
      <c r="EF6" s="90">
        <f t="shared" si="12"/>
        <v>0.1</v>
      </c>
      <c r="EG6" s="90">
        <f t="shared" si="12"/>
        <v>0.11</v>
      </c>
      <c r="EH6" s="90">
        <f t="shared" si="12"/>
        <v>0.1</v>
      </c>
      <c r="EI6" s="90">
        <f t="shared" si="12"/>
        <v>0.68</v>
      </c>
      <c r="EJ6" s="90">
        <f t="shared" si="12"/>
        <v>1.65</v>
      </c>
      <c r="EK6" s="90">
        <f t="shared" si="12"/>
        <v>0.47</v>
      </c>
      <c r="EL6" s="90">
        <f t="shared" si="12"/>
        <v>0.39</v>
      </c>
      <c r="EM6" s="90">
        <f t="shared" si="12"/>
        <v>0.43</v>
      </c>
      <c r="EN6" s="84" t="str">
        <f>IF(EN7="","",IF(EN7="-","【-】","【"&amp;SUBSTITUTE(TEXT(EN7,"#,##0.00"),"-","△")&amp;"】"))</f>
        <v>【0.70】</v>
      </c>
    </row>
    <row r="7" spans="1:144" s="69" customFormat="1">
      <c r="A7" s="70"/>
      <c r="B7" s="76">
        <v>2018</v>
      </c>
      <c r="C7" s="76">
        <v>442127</v>
      </c>
      <c r="D7" s="76">
        <v>46</v>
      </c>
      <c r="E7" s="76">
        <v>1</v>
      </c>
      <c r="F7" s="76">
        <v>0</v>
      </c>
      <c r="G7" s="76">
        <v>1</v>
      </c>
      <c r="H7" s="76" t="s">
        <v>94</v>
      </c>
      <c r="I7" s="76" t="s">
        <v>95</v>
      </c>
      <c r="J7" s="76" t="s">
        <v>96</v>
      </c>
      <c r="K7" s="76" t="s">
        <v>97</v>
      </c>
      <c r="L7" s="76" t="s">
        <v>98</v>
      </c>
      <c r="M7" s="76" t="s">
        <v>16</v>
      </c>
      <c r="N7" s="85" t="s">
        <v>99</v>
      </c>
      <c r="O7" s="85">
        <v>37.049999999999997</v>
      </c>
      <c r="P7" s="85">
        <v>41.77</v>
      </c>
      <c r="Q7" s="85">
        <v>3140</v>
      </c>
      <c r="R7" s="85">
        <v>35995</v>
      </c>
      <c r="S7" s="85">
        <v>603.14</v>
      </c>
      <c r="T7" s="85">
        <v>59.68</v>
      </c>
      <c r="U7" s="85">
        <v>14921</v>
      </c>
      <c r="V7" s="85">
        <v>49.4</v>
      </c>
      <c r="W7" s="85">
        <v>302.04000000000002</v>
      </c>
      <c r="X7" s="85">
        <v>129.44999999999999</v>
      </c>
      <c r="Y7" s="85">
        <v>101.69</v>
      </c>
      <c r="Z7" s="85">
        <v>104.7</v>
      </c>
      <c r="AA7" s="85">
        <v>100.45</v>
      </c>
      <c r="AB7" s="85">
        <v>86.01</v>
      </c>
      <c r="AC7" s="85">
        <v>109.49</v>
      </c>
      <c r="AD7" s="85">
        <v>111.06</v>
      </c>
      <c r="AE7" s="85">
        <v>111.34</v>
      </c>
      <c r="AF7" s="85">
        <v>110.02</v>
      </c>
      <c r="AG7" s="85">
        <v>108.76</v>
      </c>
      <c r="AH7" s="85">
        <v>112.83</v>
      </c>
      <c r="AI7" s="85">
        <v>0</v>
      </c>
      <c r="AJ7" s="85">
        <v>0</v>
      </c>
      <c r="AK7" s="85">
        <v>0</v>
      </c>
      <c r="AL7" s="85">
        <v>0</v>
      </c>
      <c r="AM7" s="85">
        <v>18.420000000000002</v>
      </c>
      <c r="AN7" s="85">
        <v>9.49</v>
      </c>
      <c r="AO7" s="85">
        <v>9.35</v>
      </c>
      <c r="AP7" s="85">
        <v>10.130000000000001</v>
      </c>
      <c r="AQ7" s="85">
        <v>7.31</v>
      </c>
      <c r="AR7" s="85">
        <v>7.48</v>
      </c>
      <c r="AS7" s="85">
        <v>1.05</v>
      </c>
      <c r="AT7" s="85">
        <v>864.49</v>
      </c>
      <c r="AU7" s="85">
        <v>952.15</v>
      </c>
      <c r="AV7" s="85">
        <v>987.69</v>
      </c>
      <c r="AW7" s="85">
        <v>961.65</v>
      </c>
      <c r="AX7" s="85">
        <v>457.58</v>
      </c>
      <c r="AY7" s="85">
        <v>406.37</v>
      </c>
      <c r="AZ7" s="85">
        <v>398.29</v>
      </c>
      <c r="BA7" s="85">
        <v>388.67</v>
      </c>
      <c r="BB7" s="85">
        <v>355.27</v>
      </c>
      <c r="BC7" s="85">
        <v>359.7</v>
      </c>
      <c r="BD7" s="85">
        <v>261.93</v>
      </c>
      <c r="BE7" s="85">
        <v>1150.6199999999999</v>
      </c>
      <c r="BF7" s="85">
        <v>1131.51</v>
      </c>
      <c r="BG7" s="85">
        <v>1086.3599999999999</v>
      </c>
      <c r="BH7" s="85">
        <v>1055.1600000000001</v>
      </c>
      <c r="BI7" s="85">
        <v>1114.25</v>
      </c>
      <c r="BJ7" s="85">
        <v>442.54</v>
      </c>
      <c r="BK7" s="85">
        <v>431</v>
      </c>
      <c r="BL7" s="85">
        <v>422.5</v>
      </c>
      <c r="BM7" s="85">
        <v>458.27</v>
      </c>
      <c r="BN7" s="85">
        <v>447.01</v>
      </c>
      <c r="BO7" s="85">
        <v>270.45999999999998</v>
      </c>
      <c r="BP7" s="85">
        <v>126.64</v>
      </c>
      <c r="BQ7" s="85">
        <v>98.02</v>
      </c>
      <c r="BR7" s="85">
        <v>101.62</v>
      </c>
      <c r="BS7" s="85">
        <v>96.35</v>
      </c>
      <c r="BT7" s="85">
        <v>80.680000000000007</v>
      </c>
      <c r="BU7" s="85">
        <v>98.6</v>
      </c>
      <c r="BV7" s="85">
        <v>100.82</v>
      </c>
      <c r="BW7" s="85">
        <v>101.64</v>
      </c>
      <c r="BX7" s="85">
        <v>96.77</v>
      </c>
      <c r="BY7" s="85">
        <v>95.81</v>
      </c>
      <c r="BZ7" s="85">
        <v>103.91</v>
      </c>
      <c r="CA7" s="85">
        <v>121.19</v>
      </c>
      <c r="CB7" s="85">
        <v>157.24</v>
      </c>
      <c r="CC7" s="85">
        <v>153.16999999999999</v>
      </c>
      <c r="CD7" s="85">
        <v>160.08000000000001</v>
      </c>
      <c r="CE7" s="85">
        <v>192.02</v>
      </c>
      <c r="CF7" s="85">
        <v>181.67</v>
      </c>
      <c r="CG7" s="85">
        <v>179.55</v>
      </c>
      <c r="CH7" s="85">
        <v>179.16</v>
      </c>
      <c r="CI7" s="85">
        <v>187.18</v>
      </c>
      <c r="CJ7" s="85">
        <v>189.58</v>
      </c>
      <c r="CK7" s="85">
        <v>167.11</v>
      </c>
      <c r="CL7" s="85">
        <v>71.510000000000005</v>
      </c>
      <c r="CM7" s="85">
        <v>71.39</v>
      </c>
      <c r="CN7" s="85">
        <v>73.650000000000006</v>
      </c>
      <c r="CO7" s="85">
        <v>77.959999999999994</v>
      </c>
      <c r="CP7" s="85">
        <v>71.89</v>
      </c>
      <c r="CQ7" s="85">
        <v>53.61</v>
      </c>
      <c r="CR7" s="85">
        <v>53.52</v>
      </c>
      <c r="CS7" s="85">
        <v>54.24</v>
      </c>
      <c r="CT7" s="85">
        <v>55.88</v>
      </c>
      <c r="CU7" s="85">
        <v>55.22</v>
      </c>
      <c r="CV7" s="85">
        <v>60.27</v>
      </c>
      <c r="CW7" s="85">
        <v>85.49</v>
      </c>
      <c r="CX7" s="85">
        <v>85.17</v>
      </c>
      <c r="CY7" s="85">
        <v>84.03</v>
      </c>
      <c r="CZ7" s="85">
        <v>81.09</v>
      </c>
      <c r="DA7" s="85">
        <v>81.94</v>
      </c>
      <c r="DB7" s="85">
        <v>81.31</v>
      </c>
      <c r="DC7" s="85">
        <v>81.459999999999994</v>
      </c>
      <c r="DD7" s="85">
        <v>81.680000000000007</v>
      </c>
      <c r="DE7" s="85">
        <v>80.989999999999995</v>
      </c>
      <c r="DF7" s="85">
        <v>80.930000000000007</v>
      </c>
      <c r="DG7" s="85">
        <v>89.92</v>
      </c>
      <c r="DH7" s="85">
        <v>30.44</v>
      </c>
      <c r="DI7" s="85">
        <v>31.86</v>
      </c>
      <c r="DJ7" s="85">
        <v>33.58</v>
      </c>
      <c r="DK7" s="85">
        <v>35.33</v>
      </c>
      <c r="DL7" s="85">
        <v>33.979999999999997</v>
      </c>
      <c r="DM7" s="85">
        <v>46.67</v>
      </c>
      <c r="DN7" s="85">
        <v>47.7</v>
      </c>
      <c r="DO7" s="85">
        <v>48.14</v>
      </c>
      <c r="DP7" s="85">
        <v>46.61</v>
      </c>
      <c r="DQ7" s="85">
        <v>47.97</v>
      </c>
      <c r="DR7" s="85">
        <v>48.85</v>
      </c>
      <c r="DS7" s="85">
        <v>3.38</v>
      </c>
      <c r="DT7" s="85">
        <v>0</v>
      </c>
      <c r="DU7" s="85">
        <v>3.34</v>
      </c>
      <c r="DV7" s="85">
        <v>3.29</v>
      </c>
      <c r="DW7" s="85">
        <v>10.48</v>
      </c>
      <c r="DX7" s="85">
        <v>10.029999999999999</v>
      </c>
      <c r="DY7" s="85">
        <v>7.26</v>
      </c>
      <c r="DZ7" s="85">
        <v>11.13</v>
      </c>
      <c r="EA7" s="85">
        <v>10.84</v>
      </c>
      <c r="EB7" s="85">
        <v>15.33</v>
      </c>
      <c r="EC7" s="85">
        <v>17.8</v>
      </c>
      <c r="ED7" s="85">
        <v>0.12</v>
      </c>
      <c r="EE7" s="85">
        <v>0</v>
      </c>
      <c r="EF7" s="85">
        <v>0.1</v>
      </c>
      <c r="EG7" s="85">
        <v>0.11</v>
      </c>
      <c r="EH7" s="85">
        <v>0.1</v>
      </c>
      <c r="EI7" s="85">
        <v>0.68</v>
      </c>
      <c r="EJ7" s="85">
        <v>1.65</v>
      </c>
      <c r="EK7" s="85">
        <v>0.47</v>
      </c>
      <c r="EL7" s="85">
        <v>0.39</v>
      </c>
      <c r="EM7" s="85">
        <v>0.43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bungoohno</cp:lastModifiedBy>
  <dcterms:created xsi:type="dcterms:W3CDTF">2019-12-05T04:30:55Z</dcterms:created>
  <dcterms:modified xsi:type="dcterms:W3CDTF">2020-01-17T06:43:47Z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2020-01-17T06:43:47Z</vt:filetime>
  </property>
</Properties>
</file>