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v801791\市町村振興課共有\財政班\財政担当元年度\決算統計\02公営企業\12経営比較分析表\03経営比較分析表（H30年度決算）の分析等について\03市町村回答\★上原主任\"/>
    </mc:Choice>
  </mc:AlternateContent>
  <workbookProtection workbookAlgorithmName="SHA-512" workbookHashValue="9ysH5fTH/J0u3i4u5Sd/XHWI2r+UaUkXIj5v+JBobRNbZir0qOqW+0McmFrq2h//LI4KyQq/mmBGdvXDFli8UQ==" workbookSaltValue="FbwFpkcR2Qn310Olu2Z6vw==" workbookSpinCount="100000" lockStructure="1"/>
  <bookViews>
    <workbookView xWindow="0" yWindow="15" windowWidth="15360" windowHeight="762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J86" i="4"/>
  <c r="E86" i="4"/>
  <c r="AL10" i="4"/>
  <c r="AD10" i="4"/>
  <c r="B10" i="4"/>
  <c r="AL8" i="4"/>
  <c r="P8" i="4"/>
  <c r="I8" i="4"/>
  <c r="C10" i="5" l="1"/>
  <c r="D10" i="5"/>
  <c r="E10" i="5"/>
  <c r="B10" i="5"/>
</calcChain>
</file>

<file path=xl/sharedStrings.xml><?xml version="1.0" encoding="utf-8"?>
<sst xmlns="http://schemas.openxmlformats.org/spreadsheetml/2006/main" count="228" uniqueCount="112">
  <si>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</si>
  <si>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</si>
  <si>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</si>
  <si>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</si>
  <si>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</si>
  <si>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</si>
  <si>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</si>
  <si>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</si>
  <si>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</si>
  <si>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</si>
  <si>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</si>
  <si>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</si>
  <si>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</si>
  <si>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</si>
  <si>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</si>
  <si>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</si>
  <si>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</si>
  <si>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</si>
  <si>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</si>
  <si>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</si>
  <si>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</si>
  <si>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</si>
  <si>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</si>
  <si>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</si>
  <si>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</si>
  <si>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</si>
  <si>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</si>
  <si>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</si>
  <si>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</si>
  <si>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</si>
  <si>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</si>
  <si>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</si>
  <si>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</si>
  <si>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</si>
  <si>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</si>
  <si>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</si>
  <si>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</si>
  <si>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</si>
  <si>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</si>
  <si>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</si>
  <si>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</si>
  <si>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</si>
  <si>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</si>
  <si>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</si>
  <si>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</si>
  <si>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</si>
  <si>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</si>
  <si>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</si>
  <si>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</si>
  <si>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</si>
  <si>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</si>
  <si>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</si>
  <si>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</si>
  <si>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</si>
  <si>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</si>
  <si>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</si>
  <si>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</si>
  <si>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</si>
  <si>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</si>
  <si>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</si>
  <si>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</si>
  <si>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</si>
  <si>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</si>
  <si>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</si>
  <si>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</si>
  <si>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</si>
  <si>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</si>
  <si>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</si>
  <si>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</si>
  <si>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</si>
  <si>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</si>
  <si>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</si>
  <si>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</si>
  <si>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</si>
  <si>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</si>
  <si>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</si>
  <si>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</si>
  <si>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</si>
  <si>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</si>
  <si>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</si>
  <si>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</si>
  <si>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</si>
  <si>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</si>
  <si>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</si>
  <si>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</si>
  <si>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</si>
  <si>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</si>
  <si>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</si>
  <si>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</si>
  <si>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</si>
  <si>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</si>
  <si>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</si>
  <si>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</si>
  <si>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</si>
  <si>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</si>
  <si>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</si>
  <si>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大分県　宇佐市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</si>
  <si>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</si>
  <si>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</si>
  <si>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</si>
  <si>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</si>
  <si>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</si>
  <si>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</si>
  <si>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</si>
  <si>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</si>
  <si>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</si>
  <si>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</si>
  <si>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</si>
  <si>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</si>
  <si>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③「管渠改善率」
　区域拡大事業に伴う管渠の更新により管渠改善率が大きく向上している。既存管渠の更新は進んでいないことから、今後の既存管渠の老朽化に備えて管渠更新計画を策定し実施していく必要がある。</t>
    <rPh sb="10" eb="12">
      <t>クイキ</t>
    </rPh>
    <rPh sb="12" eb="14">
      <t>カクダイ</t>
    </rPh>
    <rPh sb="14" eb="16">
      <t>ジギョウ</t>
    </rPh>
    <rPh sb="17" eb="18">
      <t>トモナ</t>
    </rPh>
    <rPh sb="19" eb="21">
      <t>カンキョ</t>
    </rPh>
    <rPh sb="22" eb="24">
      <t>コウシン</t>
    </rPh>
    <rPh sb="27" eb="29">
      <t>カンキョ</t>
    </rPh>
    <rPh sb="29" eb="31">
      <t>カイゼン</t>
    </rPh>
    <rPh sb="31" eb="32">
      <t>リツ</t>
    </rPh>
    <rPh sb="33" eb="34">
      <t>オオ</t>
    </rPh>
    <rPh sb="36" eb="38">
      <t>コウジョウ</t>
    </rPh>
    <rPh sb="62" eb="64">
      <t>コンゴ</t>
    </rPh>
    <rPh sb="65" eb="67">
      <t>キソン</t>
    </rPh>
    <rPh sb="67" eb="69">
      <t>カンキョ</t>
    </rPh>
    <rPh sb="70" eb="73">
      <t>ロウキュウカ</t>
    </rPh>
    <rPh sb="74" eb="75">
      <t>ソナ</t>
    </rPh>
    <phoneticPr fontId="4"/>
  </si>
  <si>
    <t>①「収益的収支比率」
　前年度に比べ6％減少しているが、主に使用料及び一般会計からの繰入額の減額と地方債償還金の増額によるものである。地方債償還金は償還のピークによるものであるが、使用料については今後接続率の向上に努め使用料収入の増額に努めたい。
④「企業債残高対事業規模比率」
　区域拡大事業に伴う起債の借入により類似団体平均値の2倍程度になっているが、企業債の償還に要する資金のうち、一般会計負担分の将来負担分を加味すると、類似団体平均値に近い数値になる。新処理場稼働後は使用料収入の増により比率の低下が見込まれる。
⑤「経費回収率」
　減少傾向にあり、汚水処理費は増加し使用料収入は減少している。効率化による維持管理費の削減に努めるとともに、接続率の向上に努め使用料収入の増額に努めたい。
⑥「汚水処理原価」
　類似団体平均値を上回っていることから、効率化による維持管理費の削減及び接続率の向上に努める。
⑦「施設利用率」
　減少傾向にあることは懸念されるが、類似団体の平均値を上回っていることから概ね適正である。
⑧「水洗化率」
　類似団体平均を6％程度下回っていることから、水洗化の普及促進に取り組む必要がある。</t>
    <rPh sb="90" eb="93">
      <t>シヨウリョウ</t>
    </rPh>
    <rPh sb="98" eb="100">
      <t>コンゴ</t>
    </rPh>
    <rPh sb="107" eb="108">
      <t>ツト</t>
    </rPh>
    <rPh sb="109" eb="112">
      <t>シヨウリョウ</t>
    </rPh>
    <rPh sb="112" eb="114">
      <t>シュウニュウ</t>
    </rPh>
    <rPh sb="141" eb="143">
      <t>クイキ</t>
    </rPh>
    <rPh sb="143" eb="145">
      <t>カクダイ</t>
    </rPh>
    <rPh sb="145" eb="147">
      <t>ジギョウ</t>
    </rPh>
    <rPh sb="148" eb="149">
      <t>トモナ</t>
    </rPh>
    <rPh sb="150" eb="152">
      <t>キサイ</t>
    </rPh>
    <rPh sb="153" eb="155">
      <t>カリイレ</t>
    </rPh>
    <rPh sb="230" eb="231">
      <t>シン</t>
    </rPh>
    <rPh sb="231" eb="233">
      <t>ショリ</t>
    </rPh>
    <rPh sb="233" eb="234">
      <t>ジョウ</t>
    </rPh>
    <rPh sb="234" eb="236">
      <t>カドウ</t>
    </rPh>
    <rPh sb="236" eb="237">
      <t>ゴ</t>
    </rPh>
    <rPh sb="238" eb="241">
      <t>シヨウリョウ</t>
    </rPh>
    <rPh sb="241" eb="243">
      <t>シュウニュウ</t>
    </rPh>
    <rPh sb="244" eb="245">
      <t>ゾウ</t>
    </rPh>
    <rPh sb="248" eb="250">
      <t>ヒリツ</t>
    </rPh>
    <rPh sb="251" eb="253">
      <t>テイカ</t>
    </rPh>
    <rPh sb="254" eb="256">
      <t>ミコ</t>
    </rPh>
    <rPh sb="271" eb="273">
      <t>ゲンショウ</t>
    </rPh>
    <rPh sb="273" eb="275">
      <t>ケイコウ</t>
    </rPh>
    <rPh sb="279" eb="281">
      <t>オスイ</t>
    </rPh>
    <rPh sb="281" eb="283">
      <t>ショリ</t>
    </rPh>
    <rPh sb="283" eb="284">
      <t>ヒ</t>
    </rPh>
    <rPh sb="285" eb="286">
      <t>ゾウ</t>
    </rPh>
    <rPh sb="286" eb="287">
      <t>カ</t>
    </rPh>
    <rPh sb="288" eb="291">
      <t>シヨウリョウ</t>
    </rPh>
    <rPh sb="291" eb="293">
      <t>シュウニュウ</t>
    </rPh>
    <rPh sb="294" eb="296">
      <t>ゲンショウ</t>
    </rPh>
    <rPh sb="301" eb="304">
      <t>コウリツカ</t>
    </rPh>
    <rPh sb="342" eb="343">
      <t>ツト</t>
    </rPh>
    <rPh sb="367" eb="368">
      <t>ウワ</t>
    </rPh>
    <rPh sb="378" eb="381">
      <t>コウリツカ</t>
    </rPh>
    <phoneticPr fontId="4"/>
  </si>
  <si>
    <t>　平成30年度は使用料収入の減額などにより経営状況が悪化している状況にある。処理区拡大に伴う投資費用が増加する中、接続率の向上に努め使用料収入の増額や効率化による維持管理費用の削減に努める必要がある。
　また、老朽化については計画的な管渠の更新計画を策定する必要がある。</t>
    <rPh sb="72" eb="73">
      <t>ゾウ</t>
    </rPh>
    <rPh sb="75" eb="78">
      <t>コウリツカ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</si>
</sst>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0.09</c:v>
                </c:pt>
                <c:pt idx="1">
                  <c:v>0</c:v>
                </c:pt>
                <c:pt idx="2">
                  <c:v>0</c:v>
                </c:pt>
                <c:pt idx="3" formatCode="#,##0.00;&quot;△&quot;#,##0.00;&quot;-&quot;">
                  <c:v>0.19</c:v>
                </c:pt>
                <c:pt idx="4" formatCode="#,##0.00;&quot;△&quot;#,##0.00;&quot;-&quot;">
                  <c:v>0.59</c:v>
                </c:pt>
              </c:numCache>
            </c:numRef>
          </c:val>
          <c:extLst>
            <c:ext xmlns:c16="http://schemas.microsoft.com/office/drawing/2014/chart" uri="{C3380CC4-5D6E-409C-BE32-E72D297353CC}">
              <c16:uniqueId val="{00000000-FC85-4E7B-8F3D-42820EF47392}"/>
            </c:ext>
          </c:extLst>
        </c:ser>
        <c:dLbls>
          <c:showLegendKey val="0"/>
          <c:showVal val="0"/>
          <c:showCatName val="0"/>
          <c:showSerName val="0"/>
          <c:showPercent val="0"/>
          <c:showBubbleSize val="0"/>
        </c:dLbls>
        <c:gapWidth val="150"/>
        <c:axId val="180299648"/>
        <c:axId val="180667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0.11</c:v>
                </c:pt>
                <c:pt idx="2">
                  <c:v>0.15</c:v>
                </c:pt>
                <c:pt idx="3">
                  <c:v>0.16</c:v>
                </c:pt>
                <c:pt idx="4">
                  <c:v>0.13</c:v>
                </c:pt>
              </c:numCache>
            </c:numRef>
          </c:val>
          <c:smooth val="0"/>
          <c:extLst>
            <c:ext xmlns:c16="http://schemas.microsoft.com/office/drawing/2014/chart" uri="{C3380CC4-5D6E-409C-BE32-E72D297353CC}">
              <c16:uniqueId val="{00000001-FC85-4E7B-8F3D-42820EF47392}"/>
            </c:ext>
          </c:extLst>
        </c:ser>
        <c:dLbls>
          <c:showLegendKey val="0"/>
          <c:showVal val="0"/>
          <c:showCatName val="0"/>
          <c:showSerName val="0"/>
          <c:showPercent val="0"/>
          <c:showBubbleSize val="0"/>
        </c:dLbls>
        <c:marker val="1"/>
        <c:smooth val="0"/>
        <c:axId val="180299648"/>
        <c:axId val="180667136"/>
      </c:lineChart>
      <c:dateAx>
        <c:axId val="180299648"/>
        <c:scaling>
          <c:orientation val="minMax"/>
        </c:scaling>
        <c:delete val="1"/>
        <c:axPos val="b"/>
        <c:numFmt formatCode="ge" sourceLinked="1"/>
        <c:majorTickMark val="none"/>
        <c:minorTickMark val="none"/>
        <c:tickLblPos val="none"/>
        <c:crossAx val="180667136"/>
        <c:crosses val="autoZero"/>
        <c:auto val="1"/>
        <c:lblOffset val="100"/>
        <c:baseTimeUnit val="years"/>
      </c:dateAx>
      <c:valAx>
        <c:axId val="180667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02996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62.09</c:v>
                </c:pt>
                <c:pt idx="1">
                  <c:v>76.41</c:v>
                </c:pt>
                <c:pt idx="2">
                  <c:v>61.07</c:v>
                </c:pt>
                <c:pt idx="3">
                  <c:v>58.71</c:v>
                </c:pt>
                <c:pt idx="4">
                  <c:v>55.85</c:v>
                </c:pt>
              </c:numCache>
            </c:numRef>
          </c:val>
          <c:extLst>
            <c:ext xmlns:c16="http://schemas.microsoft.com/office/drawing/2014/chart" uri="{C3380CC4-5D6E-409C-BE32-E72D297353CC}">
              <c16:uniqueId val="{00000000-1B8D-4575-8056-B777F0B06D45}"/>
            </c:ext>
          </c:extLst>
        </c:ser>
        <c:dLbls>
          <c:showLegendKey val="0"/>
          <c:showVal val="0"/>
          <c:showCatName val="0"/>
          <c:showSerName val="0"/>
          <c:showPercent val="0"/>
          <c:showBubbleSize val="0"/>
        </c:dLbls>
        <c:gapWidth val="150"/>
        <c:axId val="181707520"/>
        <c:axId val="181709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54.44</c:v>
                </c:pt>
                <c:pt idx="1">
                  <c:v>54.67</c:v>
                </c:pt>
                <c:pt idx="2">
                  <c:v>53.51</c:v>
                </c:pt>
                <c:pt idx="3">
                  <c:v>53.5</c:v>
                </c:pt>
                <c:pt idx="4">
                  <c:v>52.58</c:v>
                </c:pt>
              </c:numCache>
            </c:numRef>
          </c:val>
          <c:smooth val="0"/>
          <c:extLst>
            <c:ext xmlns:c16="http://schemas.microsoft.com/office/drawing/2014/chart" uri="{C3380CC4-5D6E-409C-BE32-E72D297353CC}">
              <c16:uniqueId val="{00000001-1B8D-4575-8056-B777F0B06D45}"/>
            </c:ext>
          </c:extLst>
        </c:ser>
        <c:dLbls>
          <c:showLegendKey val="0"/>
          <c:showVal val="0"/>
          <c:showCatName val="0"/>
          <c:showSerName val="0"/>
          <c:showPercent val="0"/>
          <c:showBubbleSize val="0"/>
        </c:dLbls>
        <c:marker val="1"/>
        <c:smooth val="0"/>
        <c:axId val="181707520"/>
        <c:axId val="181709440"/>
      </c:lineChart>
      <c:dateAx>
        <c:axId val="181707520"/>
        <c:scaling>
          <c:orientation val="minMax"/>
        </c:scaling>
        <c:delete val="1"/>
        <c:axPos val="b"/>
        <c:numFmt formatCode="ge" sourceLinked="1"/>
        <c:majorTickMark val="none"/>
        <c:minorTickMark val="none"/>
        <c:tickLblPos val="none"/>
        <c:crossAx val="181709440"/>
        <c:crosses val="autoZero"/>
        <c:auto val="1"/>
        <c:lblOffset val="100"/>
        <c:baseTimeUnit val="years"/>
      </c:dateAx>
      <c:valAx>
        <c:axId val="181709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0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75.7</c:v>
                </c:pt>
                <c:pt idx="1">
                  <c:v>75.66</c:v>
                </c:pt>
                <c:pt idx="2">
                  <c:v>75.78</c:v>
                </c:pt>
                <c:pt idx="3">
                  <c:v>75.489999999999995</c:v>
                </c:pt>
                <c:pt idx="4">
                  <c:v>76.73</c:v>
                </c:pt>
              </c:numCache>
            </c:numRef>
          </c:val>
          <c:extLst>
            <c:ext xmlns:c16="http://schemas.microsoft.com/office/drawing/2014/chart" uri="{C3380CC4-5D6E-409C-BE32-E72D297353CC}">
              <c16:uniqueId val="{00000000-BCB2-45D9-AADB-D91F67E63526}"/>
            </c:ext>
          </c:extLst>
        </c:ser>
        <c:dLbls>
          <c:showLegendKey val="0"/>
          <c:showVal val="0"/>
          <c:showCatName val="0"/>
          <c:showSerName val="0"/>
          <c:showPercent val="0"/>
          <c:showBubbleSize val="0"/>
        </c:dLbls>
        <c:gapWidth val="150"/>
        <c:axId val="181740672"/>
        <c:axId val="181742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84.2</c:v>
                </c:pt>
                <c:pt idx="1">
                  <c:v>83.8</c:v>
                </c:pt>
                <c:pt idx="2">
                  <c:v>83.91</c:v>
                </c:pt>
                <c:pt idx="3">
                  <c:v>83.51</c:v>
                </c:pt>
                <c:pt idx="4">
                  <c:v>83.02</c:v>
                </c:pt>
              </c:numCache>
            </c:numRef>
          </c:val>
          <c:smooth val="0"/>
          <c:extLst>
            <c:ext xmlns:c16="http://schemas.microsoft.com/office/drawing/2014/chart" uri="{C3380CC4-5D6E-409C-BE32-E72D297353CC}">
              <c16:uniqueId val="{00000001-BCB2-45D9-AADB-D91F67E63526}"/>
            </c:ext>
          </c:extLst>
        </c:ser>
        <c:dLbls>
          <c:showLegendKey val="0"/>
          <c:showVal val="0"/>
          <c:showCatName val="0"/>
          <c:showSerName val="0"/>
          <c:showPercent val="0"/>
          <c:showBubbleSize val="0"/>
        </c:dLbls>
        <c:marker val="1"/>
        <c:smooth val="0"/>
        <c:axId val="181740672"/>
        <c:axId val="181742592"/>
      </c:lineChart>
      <c:dateAx>
        <c:axId val="181740672"/>
        <c:scaling>
          <c:orientation val="minMax"/>
        </c:scaling>
        <c:delete val="1"/>
        <c:axPos val="b"/>
        <c:numFmt formatCode="ge" sourceLinked="1"/>
        <c:majorTickMark val="none"/>
        <c:minorTickMark val="none"/>
        <c:tickLblPos val="none"/>
        <c:crossAx val="181742592"/>
        <c:crosses val="autoZero"/>
        <c:auto val="1"/>
        <c:lblOffset val="100"/>
        <c:baseTimeUnit val="years"/>
      </c:dateAx>
      <c:valAx>
        <c:axId val="181742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740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66.010000000000005</c:v>
                </c:pt>
                <c:pt idx="1">
                  <c:v>67.599999999999994</c:v>
                </c:pt>
                <c:pt idx="2">
                  <c:v>68.95</c:v>
                </c:pt>
                <c:pt idx="3">
                  <c:v>66.040000000000006</c:v>
                </c:pt>
                <c:pt idx="4">
                  <c:v>60.28</c:v>
                </c:pt>
              </c:numCache>
            </c:numRef>
          </c:val>
          <c:extLst>
            <c:ext xmlns:c16="http://schemas.microsoft.com/office/drawing/2014/chart" uri="{C3380CC4-5D6E-409C-BE32-E72D297353CC}">
              <c16:uniqueId val="{00000000-D245-443D-92F8-B06ED797738B}"/>
            </c:ext>
          </c:extLst>
        </c:ser>
        <c:dLbls>
          <c:showLegendKey val="0"/>
          <c:showVal val="0"/>
          <c:showCatName val="0"/>
          <c:showSerName val="0"/>
          <c:showPercent val="0"/>
          <c:showBubbleSize val="0"/>
        </c:dLbls>
        <c:gapWidth val="150"/>
        <c:axId val="181386240"/>
        <c:axId val="18140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245-443D-92F8-B06ED797738B}"/>
            </c:ext>
          </c:extLst>
        </c:ser>
        <c:dLbls>
          <c:showLegendKey val="0"/>
          <c:showVal val="0"/>
          <c:showCatName val="0"/>
          <c:showSerName val="0"/>
          <c:showPercent val="0"/>
          <c:showBubbleSize val="0"/>
        </c:dLbls>
        <c:marker val="1"/>
        <c:smooth val="0"/>
        <c:axId val="181386240"/>
        <c:axId val="181400704"/>
      </c:lineChart>
      <c:dateAx>
        <c:axId val="181386240"/>
        <c:scaling>
          <c:orientation val="minMax"/>
        </c:scaling>
        <c:delete val="1"/>
        <c:axPos val="b"/>
        <c:numFmt formatCode="ge" sourceLinked="1"/>
        <c:majorTickMark val="none"/>
        <c:minorTickMark val="none"/>
        <c:tickLblPos val="none"/>
        <c:crossAx val="181400704"/>
        <c:crosses val="autoZero"/>
        <c:auto val="1"/>
        <c:lblOffset val="100"/>
        <c:baseTimeUnit val="years"/>
      </c:dateAx>
      <c:valAx>
        <c:axId val="181400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386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F10-4D4A-97B1-E99B1D8BA7AA}"/>
            </c:ext>
          </c:extLst>
        </c:ser>
        <c:dLbls>
          <c:showLegendKey val="0"/>
          <c:showVal val="0"/>
          <c:showCatName val="0"/>
          <c:showSerName val="0"/>
          <c:showPercent val="0"/>
          <c:showBubbleSize val="0"/>
        </c:dLbls>
        <c:gapWidth val="150"/>
        <c:axId val="181423488"/>
        <c:axId val="18145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F10-4D4A-97B1-E99B1D8BA7AA}"/>
            </c:ext>
          </c:extLst>
        </c:ser>
        <c:dLbls>
          <c:showLegendKey val="0"/>
          <c:showVal val="0"/>
          <c:showCatName val="0"/>
          <c:showSerName val="0"/>
          <c:showPercent val="0"/>
          <c:showBubbleSize val="0"/>
        </c:dLbls>
        <c:marker val="1"/>
        <c:smooth val="0"/>
        <c:axId val="181423488"/>
        <c:axId val="181458432"/>
      </c:lineChart>
      <c:dateAx>
        <c:axId val="181423488"/>
        <c:scaling>
          <c:orientation val="minMax"/>
        </c:scaling>
        <c:delete val="1"/>
        <c:axPos val="b"/>
        <c:numFmt formatCode="ge" sourceLinked="1"/>
        <c:majorTickMark val="none"/>
        <c:minorTickMark val="none"/>
        <c:tickLblPos val="none"/>
        <c:crossAx val="181458432"/>
        <c:crosses val="autoZero"/>
        <c:auto val="1"/>
        <c:lblOffset val="100"/>
        <c:baseTimeUnit val="years"/>
      </c:dateAx>
      <c:valAx>
        <c:axId val="18145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423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06-4307-82ED-12FABEE3F6C8}"/>
            </c:ext>
          </c:extLst>
        </c:ser>
        <c:dLbls>
          <c:showLegendKey val="0"/>
          <c:showVal val="0"/>
          <c:showCatName val="0"/>
          <c:showSerName val="0"/>
          <c:showPercent val="0"/>
          <c:showBubbleSize val="0"/>
        </c:dLbls>
        <c:gapWidth val="150"/>
        <c:axId val="181502336"/>
        <c:axId val="181504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06-4307-82ED-12FABEE3F6C8}"/>
            </c:ext>
          </c:extLst>
        </c:ser>
        <c:dLbls>
          <c:showLegendKey val="0"/>
          <c:showVal val="0"/>
          <c:showCatName val="0"/>
          <c:showSerName val="0"/>
          <c:showPercent val="0"/>
          <c:showBubbleSize val="0"/>
        </c:dLbls>
        <c:marker val="1"/>
        <c:smooth val="0"/>
        <c:axId val="181502336"/>
        <c:axId val="181504256"/>
      </c:lineChart>
      <c:dateAx>
        <c:axId val="181502336"/>
        <c:scaling>
          <c:orientation val="minMax"/>
        </c:scaling>
        <c:delete val="1"/>
        <c:axPos val="b"/>
        <c:numFmt formatCode="ge" sourceLinked="1"/>
        <c:majorTickMark val="none"/>
        <c:minorTickMark val="none"/>
        <c:tickLblPos val="none"/>
        <c:crossAx val="181504256"/>
        <c:crosses val="autoZero"/>
        <c:auto val="1"/>
        <c:lblOffset val="100"/>
        <c:baseTimeUnit val="years"/>
      </c:dateAx>
      <c:valAx>
        <c:axId val="181504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02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BB3-4B89-8873-71279811B798}"/>
            </c:ext>
          </c:extLst>
        </c:ser>
        <c:dLbls>
          <c:showLegendKey val="0"/>
          <c:showVal val="0"/>
          <c:showCatName val="0"/>
          <c:showSerName val="0"/>
          <c:showPercent val="0"/>
          <c:showBubbleSize val="0"/>
        </c:dLbls>
        <c:gapWidth val="150"/>
        <c:axId val="181531392"/>
        <c:axId val="18153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BB3-4B89-8873-71279811B798}"/>
            </c:ext>
          </c:extLst>
        </c:ser>
        <c:dLbls>
          <c:showLegendKey val="0"/>
          <c:showVal val="0"/>
          <c:showCatName val="0"/>
          <c:showSerName val="0"/>
          <c:showPercent val="0"/>
          <c:showBubbleSize val="0"/>
        </c:dLbls>
        <c:marker val="1"/>
        <c:smooth val="0"/>
        <c:axId val="181531392"/>
        <c:axId val="181533312"/>
      </c:lineChart>
      <c:dateAx>
        <c:axId val="181531392"/>
        <c:scaling>
          <c:orientation val="minMax"/>
        </c:scaling>
        <c:delete val="1"/>
        <c:axPos val="b"/>
        <c:numFmt formatCode="ge" sourceLinked="1"/>
        <c:majorTickMark val="none"/>
        <c:minorTickMark val="none"/>
        <c:tickLblPos val="none"/>
        <c:crossAx val="181533312"/>
        <c:crosses val="autoZero"/>
        <c:auto val="1"/>
        <c:lblOffset val="100"/>
        <c:baseTimeUnit val="years"/>
      </c:dateAx>
      <c:valAx>
        <c:axId val="181533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31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7-495E-8C0D-ACE89D097511}"/>
            </c:ext>
          </c:extLst>
        </c:ser>
        <c:dLbls>
          <c:showLegendKey val="0"/>
          <c:showVal val="0"/>
          <c:showCatName val="0"/>
          <c:showSerName val="0"/>
          <c:showPercent val="0"/>
          <c:showBubbleSize val="0"/>
        </c:dLbls>
        <c:gapWidth val="150"/>
        <c:axId val="181568640"/>
        <c:axId val="18157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7-495E-8C0D-ACE89D097511}"/>
            </c:ext>
          </c:extLst>
        </c:ser>
        <c:dLbls>
          <c:showLegendKey val="0"/>
          <c:showVal val="0"/>
          <c:showCatName val="0"/>
          <c:showSerName val="0"/>
          <c:showPercent val="0"/>
          <c:showBubbleSize val="0"/>
        </c:dLbls>
        <c:marker val="1"/>
        <c:smooth val="0"/>
        <c:axId val="181568640"/>
        <c:axId val="181570560"/>
      </c:lineChart>
      <c:dateAx>
        <c:axId val="181568640"/>
        <c:scaling>
          <c:orientation val="minMax"/>
        </c:scaling>
        <c:delete val="1"/>
        <c:axPos val="b"/>
        <c:numFmt formatCode="ge" sourceLinked="1"/>
        <c:majorTickMark val="none"/>
        <c:minorTickMark val="none"/>
        <c:tickLblPos val="none"/>
        <c:crossAx val="181570560"/>
        <c:crosses val="autoZero"/>
        <c:auto val="1"/>
        <c:lblOffset val="100"/>
        <c:baseTimeUnit val="years"/>
      </c:dateAx>
      <c:valAx>
        <c:axId val="181570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5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1269.5999999999999</c:v>
                </c:pt>
                <c:pt idx="1">
                  <c:v>1118.28</c:v>
                </c:pt>
                <c:pt idx="2">
                  <c:v>1020.5</c:v>
                </c:pt>
                <c:pt idx="3">
                  <c:v>2003.21</c:v>
                </c:pt>
                <c:pt idx="4">
                  <c:v>2023.03</c:v>
                </c:pt>
              </c:numCache>
            </c:numRef>
          </c:val>
          <c:extLst>
            <c:ext xmlns:c16="http://schemas.microsoft.com/office/drawing/2014/chart" uri="{C3380CC4-5D6E-409C-BE32-E72D297353CC}">
              <c16:uniqueId val="{00000000-F818-44B7-8597-EEEE3032140E}"/>
            </c:ext>
          </c:extLst>
        </c:ser>
        <c:dLbls>
          <c:showLegendKey val="0"/>
          <c:showVal val="0"/>
          <c:showCatName val="0"/>
          <c:showSerName val="0"/>
          <c:showPercent val="0"/>
          <c:showBubbleSize val="0"/>
        </c:dLbls>
        <c:gapWidth val="150"/>
        <c:axId val="181604352"/>
        <c:axId val="181606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1136.5</c:v>
                </c:pt>
                <c:pt idx="1">
                  <c:v>1118.56</c:v>
                </c:pt>
                <c:pt idx="2">
                  <c:v>1111.31</c:v>
                </c:pt>
                <c:pt idx="3">
                  <c:v>966.33</c:v>
                </c:pt>
                <c:pt idx="4">
                  <c:v>958.81</c:v>
                </c:pt>
              </c:numCache>
            </c:numRef>
          </c:val>
          <c:smooth val="0"/>
          <c:extLst>
            <c:ext xmlns:c16="http://schemas.microsoft.com/office/drawing/2014/chart" uri="{C3380CC4-5D6E-409C-BE32-E72D297353CC}">
              <c16:uniqueId val="{00000001-F818-44B7-8597-EEEE3032140E}"/>
            </c:ext>
          </c:extLst>
        </c:ser>
        <c:dLbls>
          <c:showLegendKey val="0"/>
          <c:showVal val="0"/>
          <c:showCatName val="0"/>
          <c:showSerName val="0"/>
          <c:showPercent val="0"/>
          <c:showBubbleSize val="0"/>
        </c:dLbls>
        <c:marker val="1"/>
        <c:smooth val="0"/>
        <c:axId val="181604352"/>
        <c:axId val="181606272"/>
      </c:lineChart>
      <c:dateAx>
        <c:axId val="181604352"/>
        <c:scaling>
          <c:orientation val="minMax"/>
        </c:scaling>
        <c:delete val="1"/>
        <c:axPos val="b"/>
        <c:numFmt formatCode="ge" sourceLinked="1"/>
        <c:majorTickMark val="none"/>
        <c:minorTickMark val="none"/>
        <c:tickLblPos val="none"/>
        <c:crossAx val="181606272"/>
        <c:crosses val="autoZero"/>
        <c:auto val="1"/>
        <c:lblOffset val="100"/>
        <c:baseTimeUnit val="years"/>
      </c:dateAx>
      <c:valAx>
        <c:axId val="18160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93.7</c:v>
                </c:pt>
                <c:pt idx="1">
                  <c:v>99.41</c:v>
                </c:pt>
                <c:pt idx="2">
                  <c:v>100.91</c:v>
                </c:pt>
                <c:pt idx="3">
                  <c:v>91.21</c:v>
                </c:pt>
                <c:pt idx="4">
                  <c:v>79.3</c:v>
                </c:pt>
              </c:numCache>
            </c:numRef>
          </c:val>
          <c:extLst>
            <c:ext xmlns:c16="http://schemas.microsoft.com/office/drawing/2014/chart" uri="{C3380CC4-5D6E-409C-BE32-E72D297353CC}">
              <c16:uniqueId val="{00000000-AAD5-46F7-85C8-CD5DA622E052}"/>
            </c:ext>
          </c:extLst>
        </c:ser>
        <c:dLbls>
          <c:showLegendKey val="0"/>
          <c:showVal val="0"/>
          <c:showCatName val="0"/>
          <c:showSerName val="0"/>
          <c:showPercent val="0"/>
          <c:showBubbleSize val="0"/>
        </c:dLbls>
        <c:gapWidth val="150"/>
        <c:axId val="181649408"/>
        <c:axId val="181651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71.650000000000006</c:v>
                </c:pt>
                <c:pt idx="1">
                  <c:v>72.33</c:v>
                </c:pt>
                <c:pt idx="2">
                  <c:v>75.540000000000006</c:v>
                </c:pt>
                <c:pt idx="3">
                  <c:v>81.739999999999995</c:v>
                </c:pt>
                <c:pt idx="4">
                  <c:v>82.88</c:v>
                </c:pt>
              </c:numCache>
            </c:numRef>
          </c:val>
          <c:smooth val="0"/>
          <c:extLst>
            <c:ext xmlns:c16="http://schemas.microsoft.com/office/drawing/2014/chart" uri="{C3380CC4-5D6E-409C-BE32-E72D297353CC}">
              <c16:uniqueId val="{00000001-AAD5-46F7-85C8-CD5DA622E052}"/>
            </c:ext>
          </c:extLst>
        </c:ser>
        <c:dLbls>
          <c:showLegendKey val="0"/>
          <c:showVal val="0"/>
          <c:showCatName val="0"/>
          <c:showSerName val="0"/>
          <c:showPercent val="0"/>
          <c:showBubbleSize val="0"/>
        </c:dLbls>
        <c:marker val="1"/>
        <c:smooth val="0"/>
        <c:axId val="181649408"/>
        <c:axId val="181651328"/>
      </c:lineChart>
      <c:dateAx>
        <c:axId val="181649408"/>
        <c:scaling>
          <c:orientation val="minMax"/>
        </c:scaling>
        <c:delete val="1"/>
        <c:axPos val="b"/>
        <c:numFmt formatCode="ge" sourceLinked="1"/>
        <c:majorTickMark val="none"/>
        <c:minorTickMark val="none"/>
        <c:tickLblPos val="none"/>
        <c:crossAx val="181651328"/>
        <c:crosses val="autoZero"/>
        <c:auto val="1"/>
        <c:lblOffset val="100"/>
        <c:baseTimeUnit val="years"/>
      </c:dateAx>
      <c:valAx>
        <c:axId val="1816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4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167.5</c:v>
                </c:pt>
                <c:pt idx="1">
                  <c:v>162.11000000000001</c:v>
                </c:pt>
                <c:pt idx="2">
                  <c:v>163.22999999999999</c:v>
                </c:pt>
                <c:pt idx="3">
                  <c:v>180.65</c:v>
                </c:pt>
                <c:pt idx="4">
                  <c:v>207.24</c:v>
                </c:pt>
              </c:numCache>
            </c:numRef>
          </c:val>
          <c:extLst>
            <c:ext xmlns:c16="http://schemas.microsoft.com/office/drawing/2014/chart" uri="{C3380CC4-5D6E-409C-BE32-E72D297353CC}">
              <c16:uniqueId val="{00000000-688C-4B0E-9D79-D329D6C4B857}"/>
            </c:ext>
          </c:extLst>
        </c:ser>
        <c:dLbls>
          <c:showLegendKey val="0"/>
          <c:showVal val="0"/>
          <c:showCatName val="0"/>
          <c:showSerName val="0"/>
          <c:showPercent val="0"/>
          <c:showBubbleSize val="0"/>
        </c:dLbls>
        <c:gapWidth val="150"/>
        <c:axId val="181670272"/>
        <c:axId val="18167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217.82</c:v>
                </c:pt>
                <c:pt idx="1">
                  <c:v>215.28</c:v>
                </c:pt>
                <c:pt idx="2">
                  <c:v>207.96</c:v>
                </c:pt>
                <c:pt idx="3">
                  <c:v>194.31</c:v>
                </c:pt>
                <c:pt idx="4">
                  <c:v>190.99</c:v>
                </c:pt>
              </c:numCache>
            </c:numRef>
          </c:val>
          <c:smooth val="0"/>
          <c:extLst>
            <c:ext xmlns:c16="http://schemas.microsoft.com/office/drawing/2014/chart" uri="{C3380CC4-5D6E-409C-BE32-E72D297353CC}">
              <c16:uniqueId val="{00000001-688C-4B0E-9D79-D329D6C4B857}"/>
            </c:ext>
          </c:extLst>
        </c:ser>
        <c:dLbls>
          <c:showLegendKey val="0"/>
          <c:showVal val="0"/>
          <c:showCatName val="0"/>
          <c:showSerName val="0"/>
          <c:showPercent val="0"/>
          <c:showBubbleSize val="0"/>
        </c:dLbls>
        <c:marker val="1"/>
        <c:smooth val="0"/>
        <c:axId val="181670272"/>
        <c:axId val="181672192"/>
      </c:lineChart>
      <c:dateAx>
        <c:axId val="181670272"/>
        <c:scaling>
          <c:orientation val="minMax"/>
        </c:scaling>
        <c:delete val="1"/>
        <c:axPos val="b"/>
        <c:numFmt formatCode="ge" sourceLinked="1"/>
        <c:majorTickMark val="none"/>
        <c:minorTickMark val="none"/>
        <c:tickLblPos val="none"/>
        <c:crossAx val="181672192"/>
        <c:crosses val="autoZero"/>
        <c:auto val="1"/>
        <c:lblOffset val="100"/>
        <c:baseTimeUnit val="years"/>
      </c:dateAx>
      <c:valAx>
        <c:axId val="18167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1670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E12" sqref="E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大分県　宇佐市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8">
        <f>データ!S6</f>
        <v>56480</v>
      </c>
      <c r="AM8" s="68"/>
      <c r="AN8" s="68"/>
      <c r="AO8" s="68"/>
      <c r="AP8" s="68"/>
      <c r="AQ8" s="68"/>
      <c r="AR8" s="68"/>
      <c r="AS8" s="68"/>
      <c r="AT8" s="67">
        <f>データ!T6</f>
        <v>439.05</v>
      </c>
      <c r="AU8" s="67"/>
      <c r="AV8" s="67"/>
      <c r="AW8" s="67"/>
      <c r="AX8" s="67"/>
      <c r="AY8" s="67"/>
      <c r="AZ8" s="67"/>
      <c r="BA8" s="67"/>
      <c r="BB8" s="67">
        <f>データ!U6</f>
        <v>128.63999999999999</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27.29</v>
      </c>
      <c r="Q10" s="67"/>
      <c r="R10" s="67"/>
      <c r="S10" s="67"/>
      <c r="T10" s="67"/>
      <c r="U10" s="67"/>
      <c r="V10" s="67"/>
      <c r="W10" s="67">
        <f>データ!Q6</f>
        <v>92.1</v>
      </c>
      <c r="X10" s="67"/>
      <c r="Y10" s="67"/>
      <c r="Z10" s="67"/>
      <c r="AA10" s="67"/>
      <c r="AB10" s="67"/>
      <c r="AC10" s="67"/>
      <c r="AD10" s="68">
        <f>データ!R6</f>
        <v>2870</v>
      </c>
      <c r="AE10" s="68"/>
      <c r="AF10" s="68"/>
      <c r="AG10" s="68"/>
      <c r="AH10" s="68"/>
      <c r="AI10" s="68"/>
      <c r="AJ10" s="68"/>
      <c r="AK10" s="2"/>
      <c r="AL10" s="68">
        <f>データ!V6</f>
        <v>15322</v>
      </c>
      <c r="AM10" s="68"/>
      <c r="AN10" s="68"/>
      <c r="AO10" s="68"/>
      <c r="AP10" s="68"/>
      <c r="AQ10" s="68"/>
      <c r="AR10" s="68"/>
      <c r="AS10" s="68"/>
      <c r="AT10" s="67">
        <f>データ!W6</f>
        <v>4.82</v>
      </c>
      <c r="AU10" s="67"/>
      <c r="AV10" s="67"/>
      <c r="AW10" s="67"/>
      <c r="AX10" s="67"/>
      <c r="AY10" s="67"/>
      <c r="AZ10" s="67"/>
      <c r="BA10" s="67"/>
      <c r="BB10" s="67">
        <f>データ!X6</f>
        <v>3178.84</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110</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109</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111</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EznrDDij5dN3r2oXnSIfnSvlUu+921DTMwLOsc3oQCx6EP+dnuLZ41XuBm0vm1mPXyj9gAiKluh7GXgnEPMXeA==" saltValue="IGEPGk8al00luSQJMe7Pw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442119</v>
      </c>
      <c r="D6" s="33">
        <f t="shared" si="3"/>
        <v>47</v>
      </c>
      <c r="E6" s="33">
        <f t="shared" si="3"/>
        <v>17</v>
      </c>
      <c r="F6" s="33">
        <f t="shared" si="3"/>
        <v>1</v>
      </c>
      <c r="G6" s="33">
        <f t="shared" si="3"/>
        <v>0</v>
      </c>
      <c r="H6" s="33" t="str">
        <f t="shared" si="3"/>
        <v>大分県　宇佐市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27.29</v>
      </c>
      <c r="Q6" s="34">
        <f t="shared" si="3"/>
        <v>92.1</v>
      </c>
      <c r="R6" s="34">
        <f t="shared" si="3"/>
        <v>2870</v>
      </c>
      <c r="S6" s="34">
        <f t="shared" si="3"/>
        <v>56480</v>
      </c>
      <c r="T6" s="34">
        <f t="shared" si="3"/>
        <v>439.05</v>
      </c>
      <c r="U6" s="34">
        <f t="shared" si="3"/>
        <v>128.63999999999999</v>
      </c>
      <c r="V6" s="34">
        <f t="shared" si="3"/>
        <v>15322</v>
      </c>
      <c r="W6" s="34">
        <f t="shared" si="3"/>
        <v>4.82</v>
      </c>
      <c r="X6" s="34">
        <f t="shared" si="3"/>
        <v>3178.84</v>
      </c>
      <c r="Y6" s="35">
        <f>IF(Y7="",NA(),Y7)</f>
        <v>66.010000000000005</v>
      </c>
      <c r="Z6" s="35">
        <f t="shared" ref="Z6:AH6" si="4">IF(Z7="",NA(),Z7)</f>
        <v>67.599999999999994</v>
      </c>
      <c r="AA6" s="35">
        <f t="shared" si="4"/>
        <v>68.95</v>
      </c>
      <c r="AB6" s="35">
        <f t="shared" si="4"/>
        <v>66.040000000000006</v>
      </c>
      <c r="AC6" s="35">
        <f t="shared" si="4"/>
        <v>60.28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1269.5999999999999</v>
      </c>
      <c r="BG6" s="35">
        <f t="shared" ref="BG6:BO6" si="7">IF(BG7="",NA(),BG7)</f>
        <v>1118.28</v>
      </c>
      <c r="BH6" s="35">
        <f t="shared" si="7"/>
        <v>1020.5</v>
      </c>
      <c r="BI6" s="35">
        <f t="shared" si="7"/>
        <v>2003.21</v>
      </c>
      <c r="BJ6" s="35">
        <f t="shared" si="7"/>
        <v>2023.03</v>
      </c>
      <c r="BK6" s="35">
        <f t="shared" si="7"/>
        <v>1136.5</v>
      </c>
      <c r="BL6" s="35">
        <f t="shared" si="7"/>
        <v>1118.56</v>
      </c>
      <c r="BM6" s="35">
        <f t="shared" si="7"/>
        <v>1111.31</v>
      </c>
      <c r="BN6" s="35">
        <f t="shared" si="7"/>
        <v>966.33</v>
      </c>
      <c r="BO6" s="35">
        <f t="shared" si="7"/>
        <v>958.81</v>
      </c>
      <c r="BP6" s="34" t="str">
        <f>IF(BP7="","",IF(BP7="-","【-】","【"&amp;SUBSTITUTE(TEXT(BP7,"#,##0.00"),"-","△")&amp;"】"))</f>
        <v>【682.78】</v>
      </c>
      <c r="BQ6" s="35">
        <f>IF(BQ7="",NA(),BQ7)</f>
        <v>93.7</v>
      </c>
      <c r="BR6" s="35">
        <f t="shared" ref="BR6:BZ6" si="8">IF(BR7="",NA(),BR7)</f>
        <v>99.41</v>
      </c>
      <c r="BS6" s="35">
        <f t="shared" si="8"/>
        <v>100.91</v>
      </c>
      <c r="BT6" s="35">
        <f t="shared" si="8"/>
        <v>91.21</v>
      </c>
      <c r="BU6" s="35">
        <f t="shared" si="8"/>
        <v>79.3</v>
      </c>
      <c r="BV6" s="35">
        <f t="shared" si="8"/>
        <v>71.650000000000006</v>
      </c>
      <c r="BW6" s="35">
        <f t="shared" si="8"/>
        <v>72.33</v>
      </c>
      <c r="BX6" s="35">
        <f t="shared" si="8"/>
        <v>75.540000000000006</v>
      </c>
      <c r="BY6" s="35">
        <f t="shared" si="8"/>
        <v>81.739999999999995</v>
      </c>
      <c r="BZ6" s="35">
        <f t="shared" si="8"/>
        <v>82.88</v>
      </c>
      <c r="CA6" s="34" t="str">
        <f>IF(CA7="","",IF(CA7="-","【-】","【"&amp;SUBSTITUTE(TEXT(CA7,"#,##0.00"),"-","△")&amp;"】"))</f>
        <v>【100.91】</v>
      </c>
      <c r="CB6" s="35">
        <f>IF(CB7="",NA(),CB7)</f>
        <v>167.5</v>
      </c>
      <c r="CC6" s="35">
        <f t="shared" ref="CC6:CK6" si="9">IF(CC7="",NA(),CC7)</f>
        <v>162.11000000000001</v>
      </c>
      <c r="CD6" s="35">
        <f t="shared" si="9"/>
        <v>163.22999999999999</v>
      </c>
      <c r="CE6" s="35">
        <f t="shared" si="9"/>
        <v>180.65</v>
      </c>
      <c r="CF6" s="35">
        <f t="shared" si="9"/>
        <v>207.24</v>
      </c>
      <c r="CG6" s="35">
        <f t="shared" si="9"/>
        <v>217.82</v>
      </c>
      <c r="CH6" s="35">
        <f t="shared" si="9"/>
        <v>215.28</v>
      </c>
      <c r="CI6" s="35">
        <f t="shared" si="9"/>
        <v>207.96</v>
      </c>
      <c r="CJ6" s="35">
        <f t="shared" si="9"/>
        <v>194.31</v>
      </c>
      <c r="CK6" s="35">
        <f t="shared" si="9"/>
        <v>190.99</v>
      </c>
      <c r="CL6" s="34" t="str">
        <f>IF(CL7="","",IF(CL7="-","【-】","【"&amp;SUBSTITUTE(TEXT(CL7,"#,##0.00"),"-","△")&amp;"】"))</f>
        <v>【136.86】</v>
      </c>
      <c r="CM6" s="35">
        <f>IF(CM7="",NA(),CM7)</f>
        <v>62.09</v>
      </c>
      <c r="CN6" s="35">
        <f t="shared" ref="CN6:CV6" si="10">IF(CN7="",NA(),CN7)</f>
        <v>76.41</v>
      </c>
      <c r="CO6" s="35">
        <f t="shared" si="10"/>
        <v>61.07</v>
      </c>
      <c r="CP6" s="35">
        <f t="shared" si="10"/>
        <v>58.71</v>
      </c>
      <c r="CQ6" s="35">
        <f t="shared" si="10"/>
        <v>55.85</v>
      </c>
      <c r="CR6" s="35">
        <f t="shared" si="10"/>
        <v>54.44</v>
      </c>
      <c r="CS6" s="35">
        <f t="shared" si="10"/>
        <v>54.67</v>
      </c>
      <c r="CT6" s="35">
        <f t="shared" si="10"/>
        <v>53.51</v>
      </c>
      <c r="CU6" s="35">
        <f t="shared" si="10"/>
        <v>53.5</v>
      </c>
      <c r="CV6" s="35">
        <f t="shared" si="10"/>
        <v>52.58</v>
      </c>
      <c r="CW6" s="34" t="str">
        <f>IF(CW7="","",IF(CW7="-","【-】","【"&amp;SUBSTITUTE(TEXT(CW7,"#,##0.00"),"-","△")&amp;"】"))</f>
        <v>【58.98】</v>
      </c>
      <c r="CX6" s="35">
        <f>IF(CX7="",NA(),CX7)</f>
        <v>75.7</v>
      </c>
      <c r="CY6" s="35">
        <f t="shared" ref="CY6:DG6" si="11">IF(CY7="",NA(),CY7)</f>
        <v>75.66</v>
      </c>
      <c r="CZ6" s="35">
        <f t="shared" si="11"/>
        <v>75.78</v>
      </c>
      <c r="DA6" s="35">
        <f t="shared" si="11"/>
        <v>75.489999999999995</v>
      </c>
      <c r="DB6" s="35">
        <f t="shared" si="11"/>
        <v>76.73</v>
      </c>
      <c r="DC6" s="35">
        <f t="shared" si="11"/>
        <v>84.2</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4">
        <f t="shared" ref="EF6:EN6" si="14">IF(EF7="",NA(),EF7)</f>
        <v>0</v>
      </c>
      <c r="EG6" s="34">
        <f t="shared" si="14"/>
        <v>0</v>
      </c>
      <c r="EH6" s="35">
        <f t="shared" si="14"/>
        <v>0.19</v>
      </c>
      <c r="EI6" s="35">
        <f t="shared" si="14"/>
        <v>0.59</v>
      </c>
      <c r="EJ6" s="35">
        <f t="shared" si="14"/>
        <v>0.04</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442119</v>
      </c>
      <c r="D7" s="37">
        <v>47</v>
      </c>
      <c r="E7" s="37">
        <v>17</v>
      </c>
      <c r="F7" s="37">
        <v>1</v>
      </c>
      <c r="G7" s="37">
        <v>0</v>
      </c>
      <c r="H7" s="37" t="s">
        <v>96</v>
      </c>
      <c r="I7" s="37" t="s">
        <v>97</v>
      </c>
      <c r="J7" s="37" t="s">
        <v>98</v>
      </c>
      <c r="K7" s="37" t="s">
        <v>99</v>
      </c>
      <c r="L7" s="37" t="s">
        <v>100</v>
      </c>
      <c r="M7" s="37" t="s">
        <v>101</v>
      </c>
      <c r="N7" s="38" t="s">
        <v>102</v>
      </c>
      <c r="O7" s="38" t="s">
        <v>103</v>
      </c>
      <c r="P7" s="38">
        <v>27.29</v>
      </c>
      <c r="Q7" s="38">
        <v>92.1</v>
      </c>
      <c r="R7" s="38">
        <v>2870</v>
      </c>
      <c r="S7" s="38">
        <v>56480</v>
      </c>
      <c r="T7" s="38">
        <v>439.05</v>
      </c>
      <c r="U7" s="38">
        <v>128.63999999999999</v>
      </c>
      <c r="V7" s="38">
        <v>15322</v>
      </c>
      <c r="W7" s="38">
        <v>4.82</v>
      </c>
      <c r="X7" s="38">
        <v>3178.84</v>
      </c>
      <c r="Y7" s="38">
        <v>66.010000000000005</v>
      </c>
      <c r="Z7" s="38">
        <v>67.599999999999994</v>
      </c>
      <c r="AA7" s="38">
        <v>68.95</v>
      </c>
      <c r="AB7" s="38">
        <v>66.040000000000006</v>
      </c>
      <c r="AC7" s="38">
        <v>60.28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1269.5999999999999</v>
      </c>
      <c r="BG7" s="38">
        <v>1118.28</v>
      </c>
      <c r="BH7" s="38">
        <v>1020.5</v>
      </c>
      <c r="BI7" s="38">
        <v>2003.21</v>
      </c>
      <c r="BJ7" s="38">
        <v>2023.03</v>
      </c>
      <c r="BK7" s="38">
        <v>1136.5</v>
      </c>
      <c r="BL7" s="38">
        <v>1118.56</v>
      </c>
      <c r="BM7" s="38">
        <v>1111.31</v>
      </c>
      <c r="BN7" s="38">
        <v>966.33</v>
      </c>
      <c r="BO7" s="38">
        <v>958.81</v>
      </c>
      <c r="BP7" s="38">
        <v>682.78</v>
      </c>
      <c r="BQ7" s="38">
        <v>93.7</v>
      </c>
      <c r="BR7" s="38">
        <v>99.41</v>
      </c>
      <c r="BS7" s="38">
        <v>100.91</v>
      </c>
      <c r="BT7" s="38">
        <v>91.21</v>
      </c>
      <c r="BU7" s="38">
        <v>79.3</v>
      </c>
      <c r="BV7" s="38">
        <v>71.650000000000006</v>
      </c>
      <c r="BW7" s="38">
        <v>72.33</v>
      </c>
      <c r="BX7" s="38">
        <v>75.540000000000006</v>
      </c>
      <c r="BY7" s="38">
        <v>81.739999999999995</v>
      </c>
      <c r="BZ7" s="38">
        <v>82.88</v>
      </c>
      <c r="CA7" s="38">
        <v>100.91</v>
      </c>
      <c r="CB7" s="38">
        <v>167.5</v>
      </c>
      <c r="CC7" s="38">
        <v>162.11000000000001</v>
      </c>
      <c r="CD7" s="38">
        <v>163.22999999999999</v>
      </c>
      <c r="CE7" s="38">
        <v>180.65</v>
      </c>
      <c r="CF7" s="38">
        <v>207.24</v>
      </c>
      <c r="CG7" s="38">
        <v>217.82</v>
      </c>
      <c r="CH7" s="38">
        <v>215.28</v>
      </c>
      <c r="CI7" s="38">
        <v>207.96</v>
      </c>
      <c r="CJ7" s="38">
        <v>194.31</v>
      </c>
      <c r="CK7" s="38">
        <v>190.99</v>
      </c>
      <c r="CL7" s="38">
        <v>136.86000000000001</v>
      </c>
      <c r="CM7" s="38">
        <v>62.09</v>
      </c>
      <c r="CN7" s="38">
        <v>76.41</v>
      </c>
      <c r="CO7" s="38">
        <v>61.07</v>
      </c>
      <c r="CP7" s="38">
        <v>58.71</v>
      </c>
      <c r="CQ7" s="38">
        <v>55.85</v>
      </c>
      <c r="CR7" s="38">
        <v>54.44</v>
      </c>
      <c r="CS7" s="38">
        <v>54.67</v>
      </c>
      <c r="CT7" s="38">
        <v>53.51</v>
      </c>
      <c r="CU7" s="38">
        <v>53.5</v>
      </c>
      <c r="CV7" s="38">
        <v>52.58</v>
      </c>
      <c r="CW7" s="38">
        <v>58.98</v>
      </c>
      <c r="CX7" s="38">
        <v>75.7</v>
      </c>
      <c r="CY7" s="38">
        <v>75.66</v>
      </c>
      <c r="CZ7" s="38">
        <v>75.78</v>
      </c>
      <c r="DA7" s="38">
        <v>75.489999999999995</v>
      </c>
      <c r="DB7" s="38">
        <v>76.73</v>
      </c>
      <c r="DC7" s="38">
        <v>84.2</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0.09</v>
      </c>
      <c r="EF7" s="38">
        <v>0</v>
      </c>
      <c r="EG7" s="38">
        <v>0</v>
      </c>
      <c r="EH7" s="38">
        <v>0.19</v>
      </c>
      <c r="EI7" s="38">
        <v>0.59</v>
      </c>
      <c r="EJ7" s="38">
        <v>0.04</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2020-01-31T07:27:42Z</cp:lastPrinted>
  <dcterms:created xsi:type="dcterms:W3CDTF">2019-12-05T05:07:56Z</dcterms:created>
  <dcterms:modified xsi:type="dcterms:W3CDTF">2020-02-21T07:13:28Z</dcterms:modified>
</cp:coreProperties>
</file>