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吉永主査\"/>
    </mc:Choice>
  </mc:AlternateContent>
  <workbookProtection workbookAlgorithmName="SHA-512" workbookHashValue="NAZ58ypT2SPVAVykDlzos3FwYAF+2R6DgR4Rs1t+mbCdjgbqH3pFprD3//sgy4nFSnARs7Gq792Rwc/NX52rYg==" workbookSaltValue="NlyP3F73sHk6+VHZKesXVA==" workbookSpinCount="100000" lockStructure="1"/>
  <bookViews>
    <workbookView xWindow="0" yWindow="0" windowWidth="28800" windowHeight="115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<sst xmlns="http://schemas.openxmlformats.org/spreadsheetml/2006/main" count="225" uniqueCount="112">
  <si>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</si>
  <si>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</si>
  <si>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</si>
  <si>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</si>
  <si>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</si>
  <si>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</si>
  <si>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</si>
  <si>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</si>
  <si>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</si>
  <si>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</si>
  <si>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</si>
  <si>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</si>
  <si>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</si>
  <si>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</si>
  <si>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</si>
  <si>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</si>
  <si>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</si>
  <si>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</si>
  <si>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</si>
  <si>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</si>
  <si>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</si>
  <si>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</si>
  <si>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</si>
  <si>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</si>
  <si>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</si>
  <si>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</si>
  <si>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</si>
  <si>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</si>
  <si>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</si>
  <si>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</si>
  <si>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</si>
  <si>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</si>
  <si>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</si>
  <si>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</si>
  <si>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</si>
  <si>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</si>
  <si>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</si>
  <si>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</si>
  <si>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</si>
  <si>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</si>
  <si>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</si>
  <si>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</si>
  <si>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</si>
  <si>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</si>
  <si>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</si>
  <si>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</si>
  <si>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</si>
  <si>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</si>
  <si>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</si>
  <si>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</si>
  <si>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</si>
  <si>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</si>
  <si>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</si>
  <si>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</si>
  <si>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</si>
  <si>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</si>
  <si>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</si>
  <si>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</si>
  <si>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</si>
  <si>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</si>
  <si>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</si>
  <si>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</si>
  <si>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</si>
  <si>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</si>
  <si>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</si>
  <si>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</si>
  <si>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</si>
  <si>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</si>
  <si>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</si>
  <si>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</si>
  <si>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</si>
  <si>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</si>
  <si>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</si>
  <si>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</si>
  <si>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</si>
  <si>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</si>
  <si>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</si>
  <si>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</si>
  <si>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</si>
  <si>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</si>
  <si>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</si>
  <si>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</si>
  <si>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</si>
  <si>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</si>
  <si>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</si>
  <si>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</si>
  <si>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</si>
  <si>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</si>
  <si>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</si>
  <si>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</si>
  <si>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</si>
  <si>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</si>
  <si>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</si>
  <si>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</si>
  <si>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</si>
  <si>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</si>
  <si>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</si>
  <si>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</si>
  <si>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</si>
  <si>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</si>
  <si>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</si>
  <si>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</si>
  <si>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</si>
  <si>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</si>
  <si>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</si>
  <si>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</si>
  <si>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</si>
  <si>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</si>
  <si>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</si>
  <si>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③『管路更新率』…当該年度に更新した管路延長の割合を表す指標。配水管等の管路と一体となったポンプ類の更新を優先したことから、配水管等の更新がほぼ未実施となっています。</t>
    <rPh sb="31" eb="34">
      <t>ハイスイカン</t>
    </rPh>
    <rPh sb="34" eb="35">
      <t>トウ</t>
    </rPh>
    <rPh sb="36" eb="38">
      <t>カンロ</t>
    </rPh>
    <rPh sb="39" eb="41">
      <t>イッタイ</t>
    </rPh>
    <rPh sb="48" eb="49">
      <t>ルイ</t>
    </rPh>
    <rPh sb="50" eb="52">
      <t>コウシン</t>
    </rPh>
    <rPh sb="53" eb="55">
      <t>ユウセン</t>
    </rPh>
    <rPh sb="62" eb="65">
      <t>ハイスイカン</t>
    </rPh>
    <rPh sb="65" eb="66">
      <t>トウ</t>
    </rPh>
    <rPh sb="67" eb="69">
      <t>コウシン</t>
    </rPh>
    <rPh sb="72" eb="75">
      <t>ミジッシ</t>
    </rPh>
    <phoneticPr fontId="16"/>
  </si>
  <si>
    <t>　簡易水道は、山間部を中心とした地域を給水区域としており、配水管の布設は自ずと高コストにならざるを得ません。また、給水人口は過疎化により大きく減少しているため、市からの繰入金に頼った経営となっています。今後は、公共の福祉に基づく生活基盤の確保は市の責任であることから、老朽化した施設の更新を進めるとともに、不用な施設の廃止や料金の見直し等を含め、適切な企業経営の探究を図りながら、バランスの取れた経営に向け取り組みを行っていきます。</t>
    <rPh sb="49" eb="50">
      <t>エ</t>
    </rPh>
    <rPh sb="101" eb="103">
      <t>コンゴ</t>
    </rPh>
    <rPh sb="111" eb="112">
      <t>モト</t>
    </rPh>
    <phoneticPr fontId="4"/>
  </si>
  <si>
    <t>①『経常収支比率』…経常費用が経常収益でどの程度補われているかを示す指標。全国平均、類似団体平均値を下回っており、依然として繰入金に頼った運営となっています。
④『企業債残高対給水収益比率』…給水収益に対する企業債残高の割合であり、企業債残高の規模を表す指標。H29との比較では大幅に低下し、類似団体平均を下回っています。理由は、H24からH29にかけて拡張工事を実施した簡易水道事業が、H30に水道事業に統合されたことによる起債残高の減によるものです。
⑤『料金回収率』…給水に係る費用が、どの程度給水収益で賄えているかを表した指標。4割程度であり、給水収益だけでは運営ができない状態です。市からの繰入金に頼った運営となっています。
⑥『給水原価』…有収水量1㎥あたりについて、どれだけの費用がかかっているかを表す指標。前年並の比率で推移しています。
⑦『施設利用率』…配水能力に対する配水量の割合で、施設の利用状況を判断する指標。改善傾向にあるが全国平均を下回っており、効率性は低いといえます。しかし、配水域が山間地であるので地形や点在した集落の形成状況を鑑みれば、やむを得ない状況にあるといえます。
⑧『有収率』…施設の稼働が収益につながっているかを判断する指標。漏水等の対策強化により、H29に比べ改善し、類似団体平均値を上回っています。</t>
    <rPh sb="135" eb="137">
      <t>ヒカク</t>
    </rPh>
    <rPh sb="139" eb="141">
      <t>オオハバ</t>
    </rPh>
    <rPh sb="142" eb="144">
      <t>テイカ</t>
    </rPh>
    <rPh sb="146" eb="148">
      <t>ルイジ</t>
    </rPh>
    <rPh sb="148" eb="150">
      <t>ダンタイ</t>
    </rPh>
    <rPh sb="150" eb="152">
      <t>ヘイキン</t>
    </rPh>
    <rPh sb="153" eb="155">
      <t>シタマワ</t>
    </rPh>
    <rPh sb="161" eb="163">
      <t>リユウ</t>
    </rPh>
    <rPh sb="177" eb="179">
      <t>カクチョウ</t>
    </rPh>
    <rPh sb="179" eb="181">
      <t>コウジ</t>
    </rPh>
    <rPh sb="182" eb="184">
      <t>ジッシ</t>
    </rPh>
    <rPh sb="186" eb="188">
      <t>カンイ</t>
    </rPh>
    <rPh sb="188" eb="190">
      <t>スイドウ</t>
    </rPh>
    <rPh sb="190" eb="192">
      <t>ジギョウ</t>
    </rPh>
    <rPh sb="198" eb="200">
      <t>スイドウ</t>
    </rPh>
    <rPh sb="200" eb="202">
      <t>ジギョウ</t>
    </rPh>
    <rPh sb="203" eb="205">
      <t>トウゴウ</t>
    </rPh>
    <rPh sb="218" eb="219">
      <t>ゲン</t>
    </rPh>
    <rPh sb="417" eb="419">
      <t>カイゼン</t>
    </rPh>
    <rPh sb="419" eb="421">
      <t>ケイコウ</t>
    </rPh>
    <rPh sb="425" eb="427">
      <t>ゼンコク</t>
    </rPh>
    <rPh sb="427" eb="429">
      <t>ヘイキン</t>
    </rPh>
    <rPh sb="430" eb="432">
      <t>シタマワ</t>
    </rPh>
    <rPh sb="437" eb="440">
      <t>コウリツセイ</t>
    </rPh>
    <rPh sb="441" eb="442">
      <t>ヒク</t>
    </rPh>
    <rPh sb="535" eb="537">
      <t>ロウスイ</t>
    </rPh>
    <rPh sb="537" eb="538">
      <t>トウ</t>
    </rPh>
    <rPh sb="539" eb="541">
      <t>タイサク</t>
    </rPh>
    <rPh sb="541" eb="543">
      <t>キョウカ</t>
    </rPh>
    <rPh sb="551" eb="552">
      <t>クラ</t>
    </rPh>
    <rPh sb="553" eb="555">
      <t>カイゼン</t>
    </rPh>
    <rPh sb="557" eb="559">
      <t>ルイジ</t>
    </rPh>
    <rPh sb="559" eb="561">
      <t>ダンタイ</t>
    </rPh>
    <rPh sb="561" eb="564">
      <t>ヘイキンチ</t>
    </rPh>
    <rPh sb="565" eb="567">
      <t>ウワマワ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</si>
</sst>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0.26</c:v>
                </c:pt>
                <c:pt idx="2">
                  <c:v>1.6</c:v>
                </c:pt>
                <c:pt idx="3">
                  <c:v>1.79</c:v>
                </c:pt>
                <c:pt idx="4" formatCode="#,##0.00;&quot;△&quot;#,##0.00">
                  <c:v>0</c:v>
                </c:pt>
              </c:numCache>
            </c:numRef>
          </c:val>
          <c:extLst>
            <c:ext xmlns:c16="http://schemas.microsoft.com/office/drawing/2014/chart" uri="{C3380CC4-5D6E-409C-BE32-E72D297353CC}">
              <c16:uniqueId val="{00000000-D3F6-46BA-BFB8-0B58F7E4A2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D3F6-46BA-BFB8-0B58F7E4A2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41.95</c:v>
                </c:pt>
                <c:pt idx="1">
                  <c:v>42.95</c:v>
                </c:pt>
                <c:pt idx="2">
                  <c:v>45.19</c:v>
                </c:pt>
                <c:pt idx="3">
                  <c:v>51.15</c:v>
                </c:pt>
                <c:pt idx="4">
                  <c:v>45.82</c:v>
                </c:pt>
              </c:numCache>
            </c:numRef>
          </c:val>
          <c:extLst>
            <c:ext xmlns:c16="http://schemas.microsoft.com/office/drawing/2014/chart" uri="{C3380CC4-5D6E-409C-BE32-E72D297353CC}">
              <c16:uniqueId val="{00000000-5F10-4FE6-9825-5169B984F99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5F10-4FE6-9825-5169B984F99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83.97</c:v>
                </c:pt>
                <c:pt idx="1">
                  <c:v>83.3</c:v>
                </c:pt>
                <c:pt idx="2">
                  <c:v>80.2</c:v>
                </c:pt>
                <c:pt idx="3">
                  <c:v>71.52</c:v>
                </c:pt>
                <c:pt idx="4">
                  <c:v>80.75</c:v>
                </c:pt>
              </c:numCache>
            </c:numRef>
          </c:val>
          <c:extLst>
            <c:ext xmlns:c16="http://schemas.microsoft.com/office/drawing/2014/chart" uri="{C3380CC4-5D6E-409C-BE32-E72D297353CC}">
              <c16:uniqueId val="{00000000-73A7-4784-8796-E4D65FBE484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73A7-4784-8796-E4D65FBE484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73.39</c:v>
                </c:pt>
                <c:pt idx="1">
                  <c:v>73.08</c:v>
                </c:pt>
                <c:pt idx="2">
                  <c:v>72.930000000000007</c:v>
                </c:pt>
                <c:pt idx="3">
                  <c:v>64.48</c:v>
                </c:pt>
                <c:pt idx="4">
                  <c:v>67.180000000000007</c:v>
                </c:pt>
              </c:numCache>
            </c:numRef>
          </c:val>
          <c:extLst>
            <c:ext xmlns:c16="http://schemas.microsoft.com/office/drawing/2014/chart" uri="{C3380CC4-5D6E-409C-BE32-E72D297353CC}">
              <c16:uniqueId val="{00000000-760C-43FE-90BC-F37E569045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760C-43FE-90BC-F37E569045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BB-4240-BD01-CFF460A43D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BB-4240-BD01-CFF460A43D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9-4AB5-8920-196E1BE82E0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9-4AB5-8920-196E1BE82E0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6-4603-99FC-701DC9A8BAC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6-4603-99FC-701DC9A8BAC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9C-4730-A188-5774A2641C3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C-4730-A188-5774A2641C3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1631.51</c:v>
                </c:pt>
                <c:pt idx="1">
                  <c:v>1622.91</c:v>
                </c:pt>
                <c:pt idx="2">
                  <c:v>1629.03</c:v>
                </c:pt>
                <c:pt idx="3">
                  <c:v>1685.85</c:v>
                </c:pt>
                <c:pt idx="4">
                  <c:v>990.13</c:v>
                </c:pt>
              </c:numCache>
            </c:numRef>
          </c:val>
          <c:extLst>
            <c:ext xmlns:c16="http://schemas.microsoft.com/office/drawing/2014/chart" uri="{C3380CC4-5D6E-409C-BE32-E72D297353CC}">
              <c16:uniqueId val="{00000000-19CB-469E-BAB5-A8A32327938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19CB-469E-BAB5-A8A32327938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47.62</c:v>
                </c:pt>
                <c:pt idx="1">
                  <c:v>41.57</c:v>
                </c:pt>
                <c:pt idx="2">
                  <c:v>41.18</c:v>
                </c:pt>
                <c:pt idx="3">
                  <c:v>42.76</c:v>
                </c:pt>
                <c:pt idx="4">
                  <c:v>45.51</c:v>
                </c:pt>
              </c:numCache>
            </c:numRef>
          </c:val>
          <c:extLst>
            <c:ext xmlns:c16="http://schemas.microsoft.com/office/drawing/2014/chart" uri="{C3380CC4-5D6E-409C-BE32-E72D297353CC}">
              <c16:uniqueId val="{00000000-50A1-4F04-B723-DACE0A47B36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50A1-4F04-B723-DACE0A47B36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371.09</c:v>
                </c:pt>
                <c:pt idx="1">
                  <c:v>423.85</c:v>
                </c:pt>
                <c:pt idx="2">
                  <c:v>431.46</c:v>
                </c:pt>
                <c:pt idx="3">
                  <c:v>412.35</c:v>
                </c:pt>
                <c:pt idx="4">
                  <c:v>392.47</c:v>
                </c:pt>
              </c:numCache>
            </c:numRef>
          </c:val>
          <c:extLst>
            <c:ext xmlns:c16="http://schemas.microsoft.com/office/drawing/2014/chart" uri="{C3380CC4-5D6E-409C-BE32-E72D297353CC}">
              <c16:uniqueId val="{00000000-252C-4E3D-88DD-5B1125D8159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252C-4E3D-88DD-5B1125D8159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杵築市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29437</v>
      </c>
      <c r="AM8" s="72"/>
      <c r="AN8" s="72"/>
      <c r="AO8" s="72"/>
      <c r="AP8" s="72"/>
      <c r="AQ8" s="72"/>
      <c r="AR8" s="72"/>
      <c r="AS8" s="72"/>
      <c r="AT8" s="71">
        <f>データ!$S$6</f>
        <v>280.08</v>
      </c>
      <c r="AU8" s="71"/>
      <c r="AV8" s="71"/>
      <c r="AW8" s="71"/>
      <c r="AX8" s="71"/>
      <c r="AY8" s="71"/>
      <c r="AZ8" s="71"/>
      <c r="BA8" s="71"/>
      <c r="BB8" s="71">
        <f>データ!$T$6</f>
        <v>105.1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10.61</v>
      </c>
      <c r="Q10" s="71"/>
      <c r="R10" s="71"/>
      <c r="S10" s="71"/>
      <c r="T10" s="71"/>
      <c r="U10" s="71"/>
      <c r="V10" s="71"/>
      <c r="W10" s="72">
        <f>データ!$Q$6</f>
        <v>3080</v>
      </c>
      <c r="X10" s="72"/>
      <c r="Y10" s="72"/>
      <c r="Z10" s="72"/>
      <c r="AA10" s="72"/>
      <c r="AB10" s="72"/>
      <c r="AC10" s="72"/>
      <c r="AD10" s="2"/>
      <c r="AE10" s="2"/>
      <c r="AF10" s="2"/>
      <c r="AG10" s="2"/>
      <c r="AH10" s="2"/>
      <c r="AI10" s="2"/>
      <c r="AJ10" s="2"/>
      <c r="AK10" s="2"/>
      <c r="AL10" s="72">
        <f>データ!$U$6</f>
        <v>3102</v>
      </c>
      <c r="AM10" s="72"/>
      <c r="AN10" s="72"/>
      <c r="AO10" s="72"/>
      <c r="AP10" s="72"/>
      <c r="AQ10" s="72"/>
      <c r="AR10" s="72"/>
      <c r="AS10" s="72"/>
      <c r="AT10" s="71">
        <f>データ!$V$6</f>
        <v>22.81</v>
      </c>
      <c r="AU10" s="71"/>
      <c r="AV10" s="71"/>
      <c r="AW10" s="71"/>
      <c r="AX10" s="71"/>
      <c r="AY10" s="71"/>
      <c r="AZ10" s="71"/>
      <c r="BA10" s="71"/>
      <c r="BB10" s="71">
        <f>データ!$W$6</f>
        <v>135.99</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9" t="s">
        <v>25</v>
      </c>
      <c r="BM14" s="50"/>
      <c r="BN14" s="50"/>
      <c r="BO14" s="50"/>
      <c r="BP14" s="50"/>
      <c r="BQ14" s="50"/>
      <c r="BR14" s="50"/>
      <c r="BS14" s="50"/>
      <c r="BT14" s="50"/>
      <c r="BU14" s="50"/>
      <c r="BV14" s="50"/>
      <c r="BW14" s="50"/>
      <c r="BX14" s="50"/>
      <c r="BY14" s="50"/>
      <c r="BZ14" s="51"/>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26</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109</v>
      </c>
      <c r="BM47" s="64"/>
      <c r="BN47" s="64"/>
      <c r="BO47" s="64"/>
      <c r="BP47" s="64"/>
      <c r="BQ47" s="64"/>
      <c r="BR47" s="64"/>
      <c r="BS47" s="64"/>
      <c r="BT47" s="64"/>
      <c r="BU47" s="64"/>
      <c r="BV47" s="64"/>
      <c r="BW47" s="64"/>
      <c r="BX47" s="64"/>
      <c r="BY47" s="64"/>
      <c r="BZ47" s="6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3"/>
      <c r="BM48" s="64"/>
      <c r="BN48" s="64"/>
      <c r="BO48" s="64"/>
      <c r="BP48" s="64"/>
      <c r="BQ48" s="64"/>
      <c r="BR48" s="64"/>
      <c r="BS48" s="64"/>
      <c r="BT48" s="64"/>
      <c r="BU48" s="64"/>
      <c r="BV48" s="64"/>
      <c r="BW48" s="64"/>
      <c r="BX48" s="64"/>
      <c r="BY48" s="64"/>
      <c r="BZ48" s="6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3"/>
      <c r="BM49" s="64"/>
      <c r="BN49" s="64"/>
      <c r="BO49" s="64"/>
      <c r="BP49" s="64"/>
      <c r="BQ49" s="64"/>
      <c r="BR49" s="64"/>
      <c r="BS49" s="64"/>
      <c r="BT49" s="64"/>
      <c r="BU49" s="64"/>
      <c r="BV49" s="64"/>
      <c r="BW49" s="64"/>
      <c r="BX49" s="64"/>
      <c r="BY49" s="64"/>
      <c r="BZ49" s="6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3"/>
      <c r="BM50" s="64"/>
      <c r="BN50" s="64"/>
      <c r="BO50" s="64"/>
      <c r="BP50" s="64"/>
      <c r="BQ50" s="64"/>
      <c r="BR50" s="64"/>
      <c r="BS50" s="64"/>
      <c r="BT50" s="64"/>
      <c r="BU50" s="64"/>
      <c r="BV50" s="64"/>
      <c r="BW50" s="64"/>
      <c r="BX50" s="64"/>
      <c r="BY50" s="64"/>
      <c r="BZ50" s="6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3"/>
      <c r="BM51" s="64"/>
      <c r="BN51" s="64"/>
      <c r="BO51" s="64"/>
      <c r="BP51" s="64"/>
      <c r="BQ51" s="64"/>
      <c r="BR51" s="64"/>
      <c r="BS51" s="64"/>
      <c r="BT51" s="64"/>
      <c r="BU51" s="64"/>
      <c r="BV51" s="64"/>
      <c r="BW51" s="64"/>
      <c r="BX51" s="64"/>
      <c r="BY51" s="64"/>
      <c r="BZ51" s="6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3"/>
      <c r="BM52" s="64"/>
      <c r="BN52" s="64"/>
      <c r="BO52" s="64"/>
      <c r="BP52" s="64"/>
      <c r="BQ52" s="64"/>
      <c r="BR52" s="64"/>
      <c r="BS52" s="64"/>
      <c r="BT52" s="64"/>
      <c r="BU52" s="64"/>
      <c r="BV52" s="64"/>
      <c r="BW52" s="64"/>
      <c r="BX52" s="64"/>
      <c r="BY52" s="64"/>
      <c r="BZ52" s="6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3"/>
      <c r="BM53" s="64"/>
      <c r="BN53" s="64"/>
      <c r="BO53" s="64"/>
      <c r="BP53" s="64"/>
      <c r="BQ53" s="64"/>
      <c r="BR53" s="64"/>
      <c r="BS53" s="64"/>
      <c r="BT53" s="64"/>
      <c r="BU53" s="64"/>
      <c r="BV53" s="64"/>
      <c r="BW53" s="64"/>
      <c r="BX53" s="64"/>
      <c r="BY53" s="64"/>
      <c r="BZ53" s="6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3"/>
      <c r="BM54" s="64"/>
      <c r="BN54" s="64"/>
      <c r="BO54" s="64"/>
      <c r="BP54" s="64"/>
      <c r="BQ54" s="64"/>
      <c r="BR54" s="64"/>
      <c r="BS54" s="64"/>
      <c r="BT54" s="64"/>
      <c r="BU54" s="64"/>
      <c r="BV54" s="64"/>
      <c r="BW54" s="64"/>
      <c r="BX54" s="64"/>
      <c r="BY54" s="64"/>
      <c r="BZ54" s="6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3"/>
      <c r="BM55" s="64"/>
      <c r="BN55" s="64"/>
      <c r="BO55" s="64"/>
      <c r="BP55" s="64"/>
      <c r="BQ55" s="64"/>
      <c r="BR55" s="64"/>
      <c r="BS55" s="64"/>
      <c r="BT55" s="64"/>
      <c r="BU55" s="64"/>
      <c r="BV55" s="64"/>
      <c r="BW55" s="64"/>
      <c r="BX55" s="64"/>
      <c r="BY55" s="64"/>
      <c r="BZ55" s="6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3"/>
      <c r="BM57" s="64"/>
      <c r="BN57" s="64"/>
      <c r="BO57" s="64"/>
      <c r="BP57" s="64"/>
      <c r="BQ57" s="64"/>
      <c r="BR57" s="64"/>
      <c r="BS57" s="64"/>
      <c r="BT57" s="64"/>
      <c r="BU57" s="64"/>
      <c r="BV57" s="64"/>
      <c r="BW57" s="64"/>
      <c r="BX57" s="64"/>
      <c r="BY57" s="64"/>
      <c r="BZ57" s="6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3"/>
      <c r="BM58" s="64"/>
      <c r="BN58" s="64"/>
      <c r="BO58" s="64"/>
      <c r="BP58" s="64"/>
      <c r="BQ58" s="64"/>
      <c r="BR58" s="64"/>
      <c r="BS58" s="64"/>
      <c r="BT58" s="64"/>
      <c r="BU58" s="64"/>
      <c r="BV58" s="64"/>
      <c r="BW58" s="64"/>
      <c r="BX58" s="64"/>
      <c r="BY58" s="64"/>
      <c r="BZ58" s="6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3"/>
      <c r="BM59" s="64"/>
      <c r="BN59" s="64"/>
      <c r="BO59" s="64"/>
      <c r="BP59" s="64"/>
      <c r="BQ59" s="64"/>
      <c r="BR59" s="64"/>
      <c r="BS59" s="64"/>
      <c r="BT59" s="64"/>
      <c r="BU59" s="64"/>
      <c r="BV59" s="64"/>
      <c r="BW59" s="64"/>
      <c r="BX59" s="64"/>
      <c r="BY59" s="64"/>
      <c r="BZ59" s="65"/>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3"/>
      <c r="BM60" s="64"/>
      <c r="BN60" s="64"/>
      <c r="BO60" s="64"/>
      <c r="BP60" s="64"/>
      <c r="BQ60" s="64"/>
      <c r="BR60" s="64"/>
      <c r="BS60" s="64"/>
      <c r="BT60" s="64"/>
      <c r="BU60" s="64"/>
      <c r="BV60" s="64"/>
      <c r="BW60" s="64"/>
      <c r="BX60" s="64"/>
      <c r="BY60" s="64"/>
      <c r="BZ60" s="6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3"/>
      <c r="BM61" s="64"/>
      <c r="BN61" s="64"/>
      <c r="BO61" s="64"/>
      <c r="BP61" s="64"/>
      <c r="BQ61" s="64"/>
      <c r="BR61" s="64"/>
      <c r="BS61" s="64"/>
      <c r="BT61" s="64"/>
      <c r="BU61" s="64"/>
      <c r="BV61" s="64"/>
      <c r="BW61" s="64"/>
      <c r="BX61" s="64"/>
      <c r="BY61" s="64"/>
      <c r="BZ61" s="6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3"/>
      <c r="BM62" s="64"/>
      <c r="BN62" s="64"/>
      <c r="BO62" s="64"/>
      <c r="BP62" s="64"/>
      <c r="BQ62" s="64"/>
      <c r="BR62" s="64"/>
      <c r="BS62" s="64"/>
      <c r="BT62" s="64"/>
      <c r="BU62" s="64"/>
      <c r="BV62" s="64"/>
      <c r="BW62" s="64"/>
      <c r="BX62" s="64"/>
      <c r="BY62" s="64"/>
      <c r="BZ62" s="6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28</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cUqjlXQQrTESpEDqKda536kt19wsHz/I/zrh2pmEJScF9m8FqD3rW1XJWtgIMSjkQsKH2jDv1DIcCI+0133CJA==" saltValue="pIA4C2Fr0S18Y8tA8HBE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442101</v>
      </c>
      <c r="D6" s="34">
        <f t="shared" si="3"/>
        <v>47</v>
      </c>
      <c r="E6" s="34">
        <f t="shared" si="3"/>
        <v>1</v>
      </c>
      <c r="F6" s="34">
        <f t="shared" si="3"/>
        <v>0</v>
      </c>
      <c r="G6" s="34">
        <f t="shared" si="3"/>
        <v>0</v>
      </c>
      <c r="H6" s="34" t="str">
        <f t="shared" si="3"/>
        <v>大分県　杵築市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10.61</v>
      </c>
      <c r="Q6" s="35">
        <f t="shared" si="3"/>
        <v>3080</v>
      </c>
      <c r="R6" s="35">
        <f t="shared" si="3"/>
        <v>29437</v>
      </c>
      <c r="S6" s="35">
        <f t="shared" si="3"/>
        <v>280.08</v>
      </c>
      <c r="T6" s="35">
        <f t="shared" si="3"/>
        <v>105.1</v>
      </c>
      <c r="U6" s="35">
        <f t="shared" si="3"/>
        <v>3102</v>
      </c>
      <c r="V6" s="35">
        <f t="shared" si="3"/>
        <v>22.81</v>
      </c>
      <c r="W6" s="35">
        <f t="shared" si="3"/>
        <v>135.99</v>
      </c>
      <c r="X6" s="36">
        <f>IF(X7="",NA(),X7)</f>
        <v>73.39</v>
      </c>
      <c r="Y6" s="36">
        <f t="shared" ref="Y6:AG6" si="4">IF(Y7="",NA(),Y7)</f>
        <v>73.08</v>
      </c>
      <c r="Z6" s="36">
        <f t="shared" si="4"/>
        <v>72.930000000000007</v>
      </c>
      <c r="AA6" s="36">
        <f t="shared" si="4"/>
        <v>64.48</v>
      </c>
      <c r="AB6" s="36">
        <f t="shared" si="4"/>
        <v>67.180000000000007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1631.51</v>
      </c>
      <c r="BF6" s="36">
        <f t="shared" ref="BF6:BN6" si="7">IF(BF7="",NA(),BF7)</f>
        <v>1622.91</v>
      </c>
      <c r="BG6" s="36">
        <f t="shared" si="7"/>
        <v>1629.03</v>
      </c>
      <c r="BH6" s="36">
        <f t="shared" si="7"/>
        <v>1685.85</v>
      </c>
      <c r="BI6" s="36">
        <f t="shared" si="7"/>
        <v>990.13</v>
      </c>
      <c r="BJ6" s="36">
        <f t="shared" si="7"/>
        <v>1125.69</v>
      </c>
      <c r="BK6" s="36">
        <f t="shared" si="7"/>
        <v>1134.67</v>
      </c>
      <c r="BL6" s="36">
        <f t="shared" si="7"/>
        <v>1144.79</v>
      </c>
      <c r="BM6" s="36">
        <f t="shared" si="7"/>
        <v>1061.58</v>
      </c>
      <c r="BN6" s="36">
        <f t="shared" si="7"/>
        <v>1007.7</v>
      </c>
      <c r="BO6" s="35" t="str">
        <f>IF(BO7="","",IF(BO7="-","【-】","【"&amp;SUBSTITUTE(TEXT(BO7,"#,##0.00"),"-","△")&amp;"】"))</f>
        <v>【1,074.14】</v>
      </c>
      <c r="BP6" s="36">
        <f>IF(BP7="",NA(),BP7)</f>
        <v>47.62</v>
      </c>
      <c r="BQ6" s="36">
        <f t="shared" ref="BQ6:BY6" si="8">IF(BQ7="",NA(),BQ7)</f>
        <v>41.57</v>
      </c>
      <c r="BR6" s="36">
        <f t="shared" si="8"/>
        <v>41.18</v>
      </c>
      <c r="BS6" s="36">
        <f t="shared" si="8"/>
        <v>42.76</v>
      </c>
      <c r="BT6" s="36">
        <f t="shared" si="8"/>
        <v>45.51</v>
      </c>
      <c r="BU6" s="36">
        <f t="shared" si="8"/>
        <v>46.48</v>
      </c>
      <c r="BV6" s="36">
        <f t="shared" si="8"/>
        <v>40.6</v>
      </c>
      <c r="BW6" s="36">
        <f t="shared" si="8"/>
        <v>56.04</v>
      </c>
      <c r="BX6" s="36">
        <f t="shared" si="8"/>
        <v>58.52</v>
      </c>
      <c r="BY6" s="36">
        <f t="shared" si="8"/>
        <v>59.22</v>
      </c>
      <c r="BZ6" s="35" t="str">
        <f>IF(BZ7="","",IF(BZ7="-","【-】","【"&amp;SUBSTITUTE(TEXT(BZ7,"#,##0.00"),"-","△")&amp;"】"))</f>
        <v>【54.36】</v>
      </c>
      <c r="CA6" s="36">
        <f>IF(CA7="",NA(),CA7)</f>
        <v>371.09</v>
      </c>
      <c r="CB6" s="36">
        <f t="shared" ref="CB6:CJ6" si="9">IF(CB7="",NA(),CB7)</f>
        <v>423.85</v>
      </c>
      <c r="CC6" s="36">
        <f t="shared" si="9"/>
        <v>431.46</v>
      </c>
      <c r="CD6" s="36">
        <f t="shared" si="9"/>
        <v>412.35</v>
      </c>
      <c r="CE6" s="36">
        <f t="shared" si="9"/>
        <v>392.47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41.95</v>
      </c>
      <c r="CM6" s="36">
        <f t="shared" ref="CM6:CU6" si="10">IF(CM7="",NA(),CM7)</f>
        <v>42.95</v>
      </c>
      <c r="CN6" s="36">
        <f t="shared" si="10"/>
        <v>45.19</v>
      </c>
      <c r="CO6" s="36">
        <f t="shared" si="10"/>
        <v>51.15</v>
      </c>
      <c r="CP6" s="36">
        <f t="shared" si="10"/>
        <v>45.82</v>
      </c>
      <c r="CQ6" s="36">
        <f t="shared" si="10"/>
        <v>57.43</v>
      </c>
      <c r="CR6" s="36">
        <f t="shared" si="10"/>
        <v>57.29</v>
      </c>
      <c r="CS6" s="36">
        <f t="shared" si="10"/>
        <v>55.9</v>
      </c>
      <c r="CT6" s="36">
        <f t="shared" si="10"/>
        <v>57.3</v>
      </c>
      <c r="CU6" s="36">
        <f t="shared" si="10"/>
        <v>56.76</v>
      </c>
      <c r="CV6" s="35" t="str">
        <f>IF(CV7="","",IF(CV7="-","【-】","【"&amp;SUBSTITUTE(TEXT(CV7,"#,##0.00"),"-","△")&amp;"】"))</f>
        <v>【55.95】</v>
      </c>
      <c r="CW6" s="36">
        <f>IF(CW7="",NA(),CW7)</f>
        <v>83.97</v>
      </c>
      <c r="CX6" s="36">
        <f t="shared" ref="CX6:DF6" si="11">IF(CX7="",NA(),CX7)</f>
        <v>83.3</v>
      </c>
      <c r="CY6" s="36">
        <f t="shared" si="11"/>
        <v>80.2</v>
      </c>
      <c r="CZ6" s="36">
        <f t="shared" si="11"/>
        <v>71.52</v>
      </c>
      <c r="DA6" s="36">
        <f t="shared" si="11"/>
        <v>80.75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v>
      </c>
      <c r="EE6" s="36">
        <f t="shared" ref="EE6:EM6" si="14">IF(EE7="",NA(),EE7)</f>
        <v>0.26</v>
      </c>
      <c r="EF6" s="36">
        <f t="shared" si="14"/>
        <v>1.6</v>
      </c>
      <c r="EG6" s="36">
        <f t="shared" si="14"/>
        <v>1.79</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442101</v>
      </c>
      <c r="D7" s="38">
        <v>47</v>
      </c>
      <c r="E7" s="38">
        <v>1</v>
      </c>
      <c r="F7" s="38">
        <v>0</v>
      </c>
      <c r="G7" s="38">
        <v>0</v>
      </c>
      <c r="H7" s="38" t="s">
        <v>96</v>
      </c>
      <c r="I7" s="38" t="s">
        <v>97</v>
      </c>
      <c r="J7" s="38" t="s">
        <v>98</v>
      </c>
      <c r="K7" s="38" t="s">
        <v>99</v>
      </c>
      <c r="L7" s="38" t="s">
        <v>100</v>
      </c>
      <c r="M7" s="38" t="s">
        <v>101</v>
      </c>
      <c r="N7" s="39" t="s">
        <v>102</v>
      </c>
      <c r="O7" s="39" t="s">
        <v>103</v>
      </c>
      <c r="P7" s="39">
        <v>10.61</v>
      </c>
      <c r="Q7" s="39">
        <v>3080</v>
      </c>
      <c r="R7" s="39">
        <v>29437</v>
      </c>
      <c r="S7" s="39">
        <v>280.08</v>
      </c>
      <c r="T7" s="39">
        <v>105.1</v>
      </c>
      <c r="U7" s="39">
        <v>3102</v>
      </c>
      <c r="V7" s="39">
        <v>22.81</v>
      </c>
      <c r="W7" s="39">
        <v>135.99</v>
      </c>
      <c r="X7" s="39">
        <v>73.39</v>
      </c>
      <c r="Y7" s="39">
        <v>73.08</v>
      </c>
      <c r="Z7" s="39">
        <v>72.930000000000007</v>
      </c>
      <c r="AA7" s="39">
        <v>64.48</v>
      </c>
      <c r="AB7" s="39">
        <v>67.180000000000007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1631.51</v>
      </c>
      <c r="BF7" s="39">
        <v>1622.91</v>
      </c>
      <c r="BG7" s="39">
        <v>1629.03</v>
      </c>
      <c r="BH7" s="39">
        <v>1685.85</v>
      </c>
      <c r="BI7" s="39">
        <v>990.13</v>
      </c>
      <c r="BJ7" s="39">
        <v>1125.69</v>
      </c>
      <c r="BK7" s="39">
        <v>1134.67</v>
      </c>
      <c r="BL7" s="39">
        <v>1144.79</v>
      </c>
      <c r="BM7" s="39">
        <v>1061.58</v>
      </c>
      <c r="BN7" s="39">
        <v>1007.7</v>
      </c>
      <c r="BO7" s="39">
        <v>1074.1400000000001</v>
      </c>
      <c r="BP7" s="39">
        <v>47.62</v>
      </c>
      <c r="BQ7" s="39">
        <v>41.57</v>
      </c>
      <c r="BR7" s="39">
        <v>41.18</v>
      </c>
      <c r="BS7" s="39">
        <v>42.76</v>
      </c>
      <c r="BT7" s="39">
        <v>45.51</v>
      </c>
      <c r="BU7" s="39">
        <v>46.48</v>
      </c>
      <c r="BV7" s="39">
        <v>40.6</v>
      </c>
      <c r="BW7" s="39">
        <v>56.04</v>
      </c>
      <c r="BX7" s="39">
        <v>58.52</v>
      </c>
      <c r="BY7" s="39">
        <v>59.22</v>
      </c>
      <c r="BZ7" s="39">
        <v>54.36</v>
      </c>
      <c r="CA7" s="39">
        <v>371.09</v>
      </c>
      <c r="CB7" s="39">
        <v>423.85</v>
      </c>
      <c r="CC7" s="39">
        <v>431.46</v>
      </c>
      <c r="CD7" s="39">
        <v>412.35</v>
      </c>
      <c r="CE7" s="39">
        <v>392.47</v>
      </c>
      <c r="CF7" s="39">
        <v>376.61</v>
      </c>
      <c r="CG7" s="39">
        <v>440.03</v>
      </c>
      <c r="CH7" s="39">
        <v>304.35000000000002</v>
      </c>
      <c r="CI7" s="39">
        <v>296.3</v>
      </c>
      <c r="CJ7" s="39">
        <v>292.89999999999998</v>
      </c>
      <c r="CK7" s="39">
        <v>296.39999999999998</v>
      </c>
      <c r="CL7" s="39">
        <v>41.95</v>
      </c>
      <c r="CM7" s="39">
        <v>42.95</v>
      </c>
      <c r="CN7" s="39">
        <v>45.19</v>
      </c>
      <c r="CO7" s="39">
        <v>51.15</v>
      </c>
      <c r="CP7" s="39">
        <v>45.82</v>
      </c>
      <c r="CQ7" s="39">
        <v>57.43</v>
      </c>
      <c r="CR7" s="39">
        <v>57.29</v>
      </c>
      <c r="CS7" s="39">
        <v>55.9</v>
      </c>
      <c r="CT7" s="39">
        <v>57.3</v>
      </c>
      <c r="CU7" s="39">
        <v>56.76</v>
      </c>
      <c r="CV7" s="39">
        <v>55.95</v>
      </c>
      <c r="CW7" s="39">
        <v>83.97</v>
      </c>
      <c r="CX7" s="39">
        <v>83.3</v>
      </c>
      <c r="CY7" s="39">
        <v>80.2</v>
      </c>
      <c r="CZ7" s="39">
        <v>71.52</v>
      </c>
      <c r="DA7" s="39">
        <v>80.75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v>
      </c>
      <c r="EE7" s="39">
        <v>0.26</v>
      </c>
      <c r="EF7" s="39">
        <v>1.6</v>
      </c>
      <c r="EG7" s="39">
        <v>1.79</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2020-01-27T04:34:57Z</cp:lastPrinted>
  <dcterms:created xsi:type="dcterms:W3CDTF">2019-12-05T04:40:14Z</dcterms:created>
  <dcterms:modified xsi:type="dcterms:W3CDTF">2020-02-05T05:26:37Z</dcterms:modified>
  <cp:category/>
</cp:coreProperties>
</file>