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789\Desktop\"/>
    </mc:Choice>
  </mc:AlternateContent>
  <workbookProtection workbookAlgorithmName="SHA-512" workbookHashValue="jBqCUjrcCQ9u54g86f0bg5VIZ/73YgJG/XU9ACF8gYhNr4A+vZ43Ffs/cBdAfETtGF67h4rDHmNjOoNUqYbsVA==" workbookSaltValue="nmS3rCtrdFYY9oghVe1pR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<sst xmlns="http://schemas.openxmlformats.org/spreadsheetml/2006/main" count="220" uniqueCount="107">
  <si>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</si>
  <si>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</si>
  <si>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</si>
  <si>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</si>
  <si>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</si>
  <si>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</si>
  <si>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</si>
  <si>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</si>
  <si>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</si>
  <si>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</si>
  <si>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</si>
  <si>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</si>
  <si>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</si>
  <si>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</si>
  <si>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</si>
  <si>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</si>
  <si>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</si>
  <si>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</si>
  <si>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</si>
  <si>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</si>
  <si>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</si>
  <si>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</si>
  <si>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</si>
  <si>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</si>
  <si>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</si>
  <si>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</si>
  <si>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</si>
  <si>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</si>
  <si>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</si>
  <si>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</si>
  <si>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</si>
  <si>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</si>
  <si>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</si>
  <si>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</si>
  <si>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</si>
  <si>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</si>
  <si>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</si>
  <si>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</si>
  <si>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</si>
  <si>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</si>
  <si>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</si>
  <si>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</si>
  <si>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</si>
  <si>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</si>
  <si>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</si>
  <si>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</si>
  <si>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</si>
  <si>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</si>
  <si>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</si>
  <si>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</si>
  <si>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</si>
  <si>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</si>
  <si>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</si>
  <si>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</si>
  <si>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</si>
  <si>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</si>
  <si>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</si>
  <si>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</si>
  <si>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</si>
  <si>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</si>
  <si>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</si>
  <si>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</si>
  <si>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</si>
  <si>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</si>
  <si>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</si>
  <si>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</si>
  <si>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</si>
  <si>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</si>
  <si>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</si>
  <si>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</si>
  <si>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</si>
  <si>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</si>
  <si>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</si>
  <si>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</si>
  <si>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</si>
  <si>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</si>
  <si>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</si>
  <si>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</si>
  <si>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</si>
  <si>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</si>
  <si>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</si>
  <si>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</si>
  <si>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</si>
  <si>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</si>
  <si>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</si>
  <si>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</si>
  <si>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</si>
  <si>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</si>
  <si>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</si>
  <si>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</si>
  <si>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</si>
  <si>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</si>
  <si>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</si>
  <si>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</si>
  <si>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</si>
  <si>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</si>
  <si>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</si>
  <si>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</si>
  <si>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</si>
  <si>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</si>
  <si>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</si>
  <si>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</si>
  <si>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</si>
  <si>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</si>
  <si>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①『経常収支比率』…経常費用が経常収益でどの程度補われているかを示す指標。100％を上回っており、健全な経営状況にあるといえます。
②『累積欠損金』…累積欠損金は、発生しておらず、良好な状態にあります。
③『流動比率』…流動負債に対する流動資産の割合で、短期債務に対する支払能力を表す指標。100％を上回っており良好です。
④『企業債残高対給水収益比率』…給水収益に対する企業債残高の割合であり、企業債残高の規模を表す指標。類似団体平均値より下回っていますが、老朽管更新や現在検討中の新浄水場建設の見直し内容により、増加することが予想されます。
⑤『料金回収率』…給水に係る費用が、どの程度給水収益で賄えているかを表した指標。100％を上回っていることから、必要な経費を給水収益で賄えているといえます。
⑥『給水原価』…有収水量1㎥あたりについて、どれだけの費用がかかっているかを表す指標。類似団体平均値と比べて低く抑えられています。
⑦『施設利用率』…配水能力に対する配水量の割合で、施設の利用状況を判断する指標。高い水準で推移しており、良好であるといえます。
⑧『有収率』…施設の稼働が収益につながっているかを判断する指標。類似団体平均値に比べて高い水準で推移しており、良好であるといえます。</t>
    <rPh sb="49" eb="51">
      <t>ケンゼン</t>
    </rPh>
    <rPh sb="52" eb="54">
      <t>ケイエイ</t>
    </rPh>
    <rPh sb="54" eb="56">
      <t>ジョウキョウ</t>
    </rPh>
    <rPh sb="156" eb="158">
      <t>リョウコウ</t>
    </rPh>
    <rPh sb="212" eb="214">
      <t>ルイジ</t>
    </rPh>
    <rPh sb="214" eb="216">
      <t>ダンタイ</t>
    </rPh>
    <rPh sb="216" eb="219">
      <t>ヘイキンチ</t>
    </rPh>
    <rPh sb="221" eb="223">
      <t>シタマワ</t>
    </rPh>
    <rPh sb="230" eb="232">
      <t>ロウキュウ</t>
    </rPh>
    <rPh sb="232" eb="233">
      <t>カン</t>
    </rPh>
    <rPh sb="233" eb="235">
      <t>コウシン</t>
    </rPh>
    <rPh sb="236" eb="238">
      <t>ゲンザイ</t>
    </rPh>
    <rPh sb="238" eb="241">
      <t>ケントウチュウ</t>
    </rPh>
    <rPh sb="242" eb="243">
      <t>シン</t>
    </rPh>
    <rPh sb="243" eb="246">
      <t>ジョウスイジョウ</t>
    </rPh>
    <rPh sb="246" eb="248">
      <t>ケンセツ</t>
    </rPh>
    <rPh sb="249" eb="251">
      <t>ミナオ</t>
    </rPh>
    <rPh sb="252" eb="254">
      <t>ナイヨウ</t>
    </rPh>
    <rPh sb="258" eb="260">
      <t>ゾウカ</t>
    </rPh>
    <rPh sb="265" eb="267">
      <t>ヨソウ</t>
    </rPh>
    <phoneticPr fontId="16"/>
  </si>
  <si>
    <t>①『有形固定資産減価償却率』…有形固定資産のうち、償却対象資産の減価償却がどの程度進んでいるかを表す指標。類似団体平均値と比べて高い水準で推移していたが、H30は近年整備された簡易水道事業を統合したことにより償却率が低下しています。しかし、依然として老朽化が進行していることから計画的な更新が必要です。
②『管路経年比率』…法定耐用年数を超えた管路延長の割合を表す指標。老朽化が進んでいることがわかります。今後は計画的な管の更新を進めなければなりません。
③『管路更新率』…当該年度に更新した管路延長の割合を表す指標。前年度に比べ更新率が大幅に低下していますが、原因は一部簡易水道事業の統合に伴い管路延長が大幅に伸びたためです。管路更新率は低い水準にあり、今後、投資計画等の見直しが必要です。</t>
    <rPh sb="81" eb="83">
      <t>キンネン</t>
    </rPh>
    <rPh sb="83" eb="85">
      <t>セイビ</t>
    </rPh>
    <rPh sb="88" eb="90">
      <t>カンイ</t>
    </rPh>
    <rPh sb="90" eb="92">
      <t>スイドウ</t>
    </rPh>
    <rPh sb="92" eb="94">
      <t>ジギョウ</t>
    </rPh>
    <rPh sb="95" eb="97">
      <t>トウゴウ</t>
    </rPh>
    <rPh sb="104" eb="107">
      <t>ショウキャクリツ</t>
    </rPh>
    <rPh sb="108" eb="110">
      <t>テイカ</t>
    </rPh>
    <rPh sb="120" eb="122">
      <t>イゼン</t>
    </rPh>
    <rPh sb="129" eb="131">
      <t>シンコウ</t>
    </rPh>
    <rPh sb="259" eb="262">
      <t>ゼンネンド</t>
    </rPh>
    <rPh sb="263" eb="264">
      <t>クラ</t>
    </rPh>
    <rPh sb="265" eb="267">
      <t>コウシン</t>
    </rPh>
    <rPh sb="267" eb="268">
      <t>リツ</t>
    </rPh>
    <rPh sb="269" eb="271">
      <t>オオハバ</t>
    </rPh>
    <rPh sb="272" eb="274">
      <t>テイカ</t>
    </rPh>
    <rPh sb="281" eb="283">
      <t>ゲンイン</t>
    </rPh>
    <rPh sb="284" eb="286">
      <t>イチブ</t>
    </rPh>
    <rPh sb="286" eb="288">
      <t>カンイ</t>
    </rPh>
    <rPh sb="288" eb="290">
      <t>スイドウ</t>
    </rPh>
    <rPh sb="290" eb="292">
      <t>ジギョウ</t>
    </rPh>
    <rPh sb="293" eb="295">
      <t>トウゴウ</t>
    </rPh>
    <rPh sb="296" eb="297">
      <t>トモナ</t>
    </rPh>
    <rPh sb="298" eb="300">
      <t>カンロ</t>
    </rPh>
    <rPh sb="300" eb="302">
      <t>エンチョウ</t>
    </rPh>
    <rPh sb="303" eb="305">
      <t>オオハバ</t>
    </rPh>
    <rPh sb="306" eb="307">
      <t>ノ</t>
    </rPh>
    <rPh sb="314" eb="316">
      <t>カンロ</t>
    </rPh>
    <rPh sb="316" eb="318">
      <t>コウシン</t>
    </rPh>
    <rPh sb="318" eb="319">
      <t>リツ</t>
    </rPh>
    <rPh sb="320" eb="321">
      <t>ヒク</t>
    </rPh>
    <rPh sb="322" eb="324">
      <t>スイジュン</t>
    </rPh>
    <rPh sb="328" eb="330">
      <t>コンゴ</t>
    </rPh>
    <rPh sb="331" eb="333">
      <t>トウシ</t>
    </rPh>
    <rPh sb="333" eb="335">
      <t>ケイカク</t>
    </rPh>
    <rPh sb="335" eb="336">
      <t>トウ</t>
    </rPh>
    <rPh sb="337" eb="339">
      <t>ミナオ</t>
    </rPh>
    <rPh sb="341" eb="343">
      <t>ヒツヨウ</t>
    </rPh>
    <phoneticPr fontId="16"/>
  </si>
  <si>
    <t>現時点では、経営の健全性、施設の効率性は概ね確保されているといえます。しかし、南海トラフ大地震等の災害が想定される中、老朽化した浄水場の更新や法定耐用年数を超えた管路の布設替えが喫緊の課題となっています。今後は、給水人口の減少による給水収益の低下等も考慮しつつ、アセットマネジメントの実施、経営戦略策定を通して、安定的な経営に資する適切な料金改定が必要となっています。</t>
    <rPh sb="39" eb="41">
      <t>ナンカイ</t>
    </rPh>
    <rPh sb="44" eb="47">
      <t>ダイジシン</t>
    </rPh>
    <rPh sb="47" eb="48">
      <t>トウ</t>
    </rPh>
    <rPh sb="49" eb="51">
      <t>サイガイ</t>
    </rPh>
    <rPh sb="52" eb="54">
      <t>ソウテイ</t>
    </rPh>
    <rPh sb="57" eb="58">
      <t>ナカ</t>
    </rPh>
    <rPh sb="68" eb="70">
      <t>コウシン</t>
    </rPh>
    <rPh sb="84" eb="87">
      <t>フセツガ</t>
    </rPh>
    <rPh sb="89" eb="91">
      <t>キッキン</t>
    </rPh>
    <rPh sb="92" eb="94">
      <t>カダイ</t>
    </rPh>
    <rPh sb="102" eb="104">
      <t>コンゴ</t>
    </rPh>
    <rPh sb="121" eb="123">
      <t>テイカ</t>
    </rPh>
    <rPh sb="123" eb="124">
      <t>トウ</t>
    </rPh>
    <rPh sb="125" eb="127">
      <t>コウリョ</t>
    </rPh>
    <rPh sb="142" eb="144">
      <t>ジッシ</t>
    </rPh>
    <rPh sb="145" eb="147">
      <t>ケイエイ</t>
    </rPh>
    <rPh sb="147" eb="149">
      <t>センリャク</t>
    </rPh>
    <rPh sb="149" eb="151">
      <t>サクテイ</t>
    </rPh>
    <rPh sb="152" eb="153">
      <t>トオ</t>
    </rPh>
    <rPh sb="156" eb="159">
      <t>アンテイテキ</t>
    </rPh>
    <rPh sb="160" eb="162">
      <t>ケイエイ</t>
    </rPh>
    <rPh sb="163" eb="164">
      <t>シ</t>
    </rPh>
    <rPh sb="166" eb="168">
      <t>テキセツ</t>
    </rPh>
    <rPh sb="169" eb="171">
      <t>リョウキン</t>
    </rPh>
    <rPh sb="171" eb="173">
      <t>カイテイ</t>
    </rPh>
    <rPh sb="174" eb="17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</si>
</sst>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1.73</c:v>
                </c:pt>
                <c:pt idx="1">
                  <c:v>1.03</c:v>
                </c:pt>
                <c:pt idx="2">
                  <c:v>1.05</c:v>
                </c:pt>
                <c:pt idx="3">
                  <c:v>1.04</c:v>
                </c:pt>
                <c:pt idx="4">
                  <c:v>0.02</c:v>
                </c:pt>
              </c:numCache>
            </c:numRef>
          </c:val>
          <c:extLst>
            <c:ext xmlns:c16="http://schemas.microsoft.com/office/drawing/2014/chart" uri="{C3380CC4-5D6E-409C-BE32-E72D297353CC}">
              <c16:uniqueId val="{00000000-B28B-4DFC-8D4A-E22BB1DA87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28B-4DFC-8D4A-E22BB1DA87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67.400000000000006</c:v>
                </c:pt>
                <c:pt idx="1">
                  <c:v>68.03</c:v>
                </c:pt>
                <c:pt idx="2">
                  <c:v>68.64</c:v>
                </c:pt>
                <c:pt idx="3">
                  <c:v>68.989999999999995</c:v>
                </c:pt>
                <c:pt idx="4">
                  <c:v>72.040000000000006</c:v>
                </c:pt>
              </c:numCache>
            </c:numRef>
          </c:val>
          <c:extLst>
            <c:ext xmlns:c16="http://schemas.microsoft.com/office/drawing/2014/chart" uri="{C3380CC4-5D6E-409C-BE32-E72D297353CC}">
              <c16:uniqueId val="{00000000-54CC-4C57-9EE4-104BB586A3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54CC-4C57-9EE4-104BB586A3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85.71</c:v>
                </c:pt>
                <c:pt idx="1">
                  <c:v>85.12</c:v>
                </c:pt>
                <c:pt idx="2">
                  <c:v>85.86</c:v>
                </c:pt>
                <c:pt idx="3">
                  <c:v>86.12</c:v>
                </c:pt>
                <c:pt idx="4">
                  <c:v>85.95</c:v>
                </c:pt>
              </c:numCache>
            </c:numRef>
          </c:val>
          <c:extLst>
            <c:ext xmlns:c16="http://schemas.microsoft.com/office/drawing/2014/chart" uri="{C3380CC4-5D6E-409C-BE32-E72D297353CC}">
              <c16:uniqueId val="{00000000-E474-4ADF-94D7-2CBA51CDB2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E474-4ADF-94D7-2CBA51CDB2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114.42</c:v>
                </c:pt>
                <c:pt idx="1">
                  <c:v>113.35</c:v>
                </c:pt>
                <c:pt idx="2">
                  <c:v>121.8</c:v>
                </c:pt>
                <c:pt idx="3">
                  <c:v>123.14</c:v>
                </c:pt>
                <c:pt idx="4">
                  <c:v>121.96</c:v>
                </c:pt>
              </c:numCache>
            </c:numRef>
          </c:val>
          <c:extLst>
            <c:ext xmlns:c16="http://schemas.microsoft.com/office/drawing/2014/chart" uri="{C3380CC4-5D6E-409C-BE32-E72D297353CC}">
              <c16:uniqueId val="{00000000-63D4-4755-BC96-22C0B92922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63D4-4755-BC96-22C0B92922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53.64</c:v>
                </c:pt>
                <c:pt idx="1">
                  <c:v>54.69</c:v>
                </c:pt>
                <c:pt idx="2">
                  <c:v>56.27</c:v>
                </c:pt>
                <c:pt idx="3">
                  <c:v>56</c:v>
                </c:pt>
                <c:pt idx="4">
                  <c:v>50.16</c:v>
                </c:pt>
              </c:numCache>
            </c:numRef>
          </c:val>
          <c:extLst>
            <c:ext xmlns:c16="http://schemas.microsoft.com/office/drawing/2014/chart" uri="{C3380CC4-5D6E-409C-BE32-E72D297353CC}">
              <c16:uniqueId val="{00000000-CD1E-4AB6-9F5E-DBC72569B5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CD1E-4AB6-9F5E-DBC72569B5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8.86</c:v>
                </c:pt>
                <c:pt idx="1">
                  <c:v>8.86</c:v>
                </c:pt>
                <c:pt idx="2">
                  <c:v>10.98</c:v>
                </c:pt>
                <c:pt idx="3">
                  <c:v>10.99</c:v>
                </c:pt>
                <c:pt idx="4">
                  <c:v>10.43</c:v>
                </c:pt>
              </c:numCache>
            </c:numRef>
          </c:val>
          <c:extLst>
            <c:ext xmlns:c16="http://schemas.microsoft.com/office/drawing/2014/chart" uri="{C3380CC4-5D6E-409C-BE32-E72D297353CC}">
              <c16:uniqueId val="{00000000-E2E2-4FD0-A4D7-D7DFD7306F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2E2-4FD0-A4D7-D7DFD7306F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23-443F-B200-B3B99EF5FD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2A23-443F-B200-B3B99EF5FD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380.17</c:v>
                </c:pt>
                <c:pt idx="1">
                  <c:v>424.16</c:v>
                </c:pt>
                <c:pt idx="2">
                  <c:v>500.46</c:v>
                </c:pt>
                <c:pt idx="3">
                  <c:v>509.72</c:v>
                </c:pt>
                <c:pt idx="4">
                  <c:v>404.59</c:v>
                </c:pt>
              </c:numCache>
            </c:numRef>
          </c:val>
          <c:extLst>
            <c:ext xmlns:c16="http://schemas.microsoft.com/office/drawing/2014/chart" uri="{C3380CC4-5D6E-409C-BE32-E72D297353CC}">
              <c16:uniqueId val="{00000000-8F40-48B6-BE2D-0A1DF5D4AE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8F40-48B6-BE2D-0A1DF5D4AE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239.78</c:v>
                </c:pt>
                <c:pt idx="1">
                  <c:v>224.05</c:v>
                </c:pt>
                <c:pt idx="2">
                  <c:v>242.47</c:v>
                </c:pt>
                <c:pt idx="3">
                  <c:v>239.2</c:v>
                </c:pt>
                <c:pt idx="4">
                  <c:v>337.44</c:v>
                </c:pt>
              </c:numCache>
            </c:numRef>
          </c:val>
          <c:extLst>
            <c:ext xmlns:c16="http://schemas.microsoft.com/office/drawing/2014/chart" uri="{C3380CC4-5D6E-409C-BE32-E72D297353CC}">
              <c16:uniqueId val="{00000000-3FE3-4AD5-B381-64E7693576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FE3-4AD5-B381-64E7693576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109.54</c:v>
                </c:pt>
                <c:pt idx="1">
                  <c:v>107.73</c:v>
                </c:pt>
                <c:pt idx="2">
                  <c:v>115.9</c:v>
                </c:pt>
                <c:pt idx="3">
                  <c:v>116.54</c:v>
                </c:pt>
                <c:pt idx="4">
                  <c:v>116.15</c:v>
                </c:pt>
              </c:numCache>
            </c:numRef>
          </c:val>
          <c:extLst>
            <c:ext xmlns:c16="http://schemas.microsoft.com/office/drawing/2014/chart" uri="{C3380CC4-5D6E-409C-BE32-E72D297353CC}">
              <c16:uniqueId val="{00000000-8383-4901-A785-FE2B854650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383-4901-A785-FE2B854650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141.85</c:v>
                </c:pt>
                <c:pt idx="1">
                  <c:v>143.51</c:v>
                </c:pt>
                <c:pt idx="2">
                  <c:v>132.22</c:v>
                </c:pt>
                <c:pt idx="3">
                  <c:v>131.29</c:v>
                </c:pt>
                <c:pt idx="4">
                  <c:v>133</c:v>
                </c:pt>
              </c:numCache>
            </c:numRef>
          </c:val>
          <c:extLst>
            <c:ext xmlns:c16="http://schemas.microsoft.com/office/drawing/2014/chart" uri="{C3380CC4-5D6E-409C-BE32-E72D297353CC}">
              <c16:uniqueId val="{00000000-6350-4C2A-8038-A26097F8BC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6350-4C2A-8038-A26097F8BC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杵築市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29437</v>
      </c>
      <c r="AM8" s="60"/>
      <c r="AN8" s="60"/>
      <c r="AO8" s="60"/>
      <c r="AP8" s="60"/>
      <c r="AQ8" s="60"/>
      <c r="AR8" s="60"/>
      <c r="AS8" s="60"/>
      <c r="AT8" s="51">
        <f>データ!$S$6</f>
        <v>280.08</v>
      </c>
      <c r="AU8" s="52"/>
      <c r="AV8" s="52"/>
      <c r="AW8" s="52"/>
      <c r="AX8" s="52"/>
      <c r="AY8" s="52"/>
      <c r="AZ8" s="52"/>
      <c r="BA8" s="52"/>
      <c r="BB8" s="53">
        <f>データ!$T$6</f>
        <v>105.1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64.05</v>
      </c>
      <c r="J10" s="52"/>
      <c r="K10" s="52"/>
      <c r="L10" s="52"/>
      <c r="M10" s="52"/>
      <c r="N10" s="52"/>
      <c r="O10" s="63"/>
      <c r="P10" s="53">
        <f>データ!$P$6</f>
        <v>71.73</v>
      </c>
      <c r="Q10" s="53"/>
      <c r="R10" s="53"/>
      <c r="S10" s="53"/>
      <c r="T10" s="53"/>
      <c r="U10" s="53"/>
      <c r="V10" s="53"/>
      <c r="W10" s="60">
        <f>データ!$Q$6</f>
        <v>3130</v>
      </c>
      <c r="X10" s="60"/>
      <c r="Y10" s="60"/>
      <c r="Z10" s="60"/>
      <c r="AA10" s="60"/>
      <c r="AB10" s="60"/>
      <c r="AC10" s="60"/>
      <c r="AD10" s="2"/>
      <c r="AE10" s="2"/>
      <c r="AF10" s="2"/>
      <c r="AG10" s="2"/>
      <c r="AH10" s="4"/>
      <c r="AI10" s="4"/>
      <c r="AJ10" s="4"/>
      <c r="AK10" s="4"/>
      <c r="AL10" s="60">
        <f>データ!$U$6</f>
        <v>20975</v>
      </c>
      <c r="AM10" s="60"/>
      <c r="AN10" s="60"/>
      <c r="AO10" s="60"/>
      <c r="AP10" s="60"/>
      <c r="AQ10" s="60"/>
      <c r="AR10" s="60"/>
      <c r="AS10" s="60"/>
      <c r="AT10" s="51">
        <f>データ!$V$6</f>
        <v>65.5</v>
      </c>
      <c r="AU10" s="52"/>
      <c r="AV10" s="52"/>
      <c r="AW10" s="52"/>
      <c r="AX10" s="52"/>
      <c r="AY10" s="52"/>
      <c r="AZ10" s="52"/>
      <c r="BA10" s="52"/>
      <c r="BB10" s="53">
        <f>データ!$W$6</f>
        <v>320.23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72" t="s">
        <v>25</v>
      </c>
      <c r="BM14" s="73"/>
      <c r="BN14" s="73"/>
      <c r="BO14" s="73"/>
      <c r="BP14" s="73"/>
      <c r="BQ14" s="73"/>
      <c r="BR14" s="73"/>
      <c r="BS14" s="73"/>
      <c r="BT14" s="73"/>
      <c r="BU14" s="73"/>
      <c r="BV14" s="73"/>
      <c r="BW14" s="73"/>
      <c r="BX14" s="73"/>
      <c r="BY14" s="73"/>
      <c r="BZ14" s="74"/>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75"/>
      <c r="BM15" s="76"/>
      <c r="BN15" s="76"/>
      <c r="BO15" s="76"/>
      <c r="BP15" s="76"/>
      <c r="BQ15" s="76"/>
      <c r="BR15" s="76"/>
      <c r="BS15" s="76"/>
      <c r="BT15" s="76"/>
      <c r="BU15" s="76"/>
      <c r="BV15" s="76"/>
      <c r="BW15" s="76"/>
      <c r="BX15" s="76"/>
      <c r="BY15" s="76"/>
      <c r="BZ15" s="77"/>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6" t="s">
        <v>104</v>
      </c>
      <c r="BM16" s="67"/>
      <c r="BN16" s="67"/>
      <c r="BO16" s="67"/>
      <c r="BP16" s="67"/>
      <c r="BQ16" s="67"/>
      <c r="BR16" s="67"/>
      <c r="BS16" s="67"/>
      <c r="BT16" s="67"/>
      <c r="BU16" s="67"/>
      <c r="BV16" s="67"/>
      <c r="BW16" s="67"/>
      <c r="BX16" s="67"/>
      <c r="BY16" s="67"/>
      <c r="BZ16" s="6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2" t="s">
        <v>26</v>
      </c>
      <c r="BM45" s="73"/>
      <c r="BN45" s="73"/>
      <c r="BO45" s="73"/>
      <c r="BP45" s="73"/>
      <c r="BQ45" s="73"/>
      <c r="BR45" s="73"/>
      <c r="BS45" s="73"/>
      <c r="BT45" s="73"/>
      <c r="BU45" s="73"/>
      <c r="BV45" s="73"/>
      <c r="BW45" s="73"/>
      <c r="BX45" s="73"/>
      <c r="BY45" s="73"/>
      <c r="BZ45" s="7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2" t="s">
        <v>28</v>
      </c>
      <c r="BM64" s="73"/>
      <c r="BN64" s="73"/>
      <c r="BO64" s="73"/>
      <c r="BP64" s="73"/>
      <c r="BQ64" s="73"/>
      <c r="BR64" s="73"/>
      <c r="BS64" s="73"/>
      <c r="BT64" s="73"/>
      <c r="BU64" s="73"/>
      <c r="BV64" s="73"/>
      <c r="BW64" s="73"/>
      <c r="BX64" s="73"/>
      <c r="BY64" s="73"/>
      <c r="BZ64" s="7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6" t="s">
        <v>106</v>
      </c>
      <c r="BM66" s="67"/>
      <c r="BN66" s="67"/>
      <c r="BO66" s="67"/>
      <c r="BP66" s="67"/>
      <c r="BQ66" s="67"/>
      <c r="BR66" s="67"/>
      <c r="BS66" s="67"/>
      <c r="BT66" s="67"/>
      <c r="BU66" s="67"/>
      <c r="BV66" s="67"/>
      <c r="BW66" s="67"/>
      <c r="BX66" s="67"/>
      <c r="BY66" s="67"/>
      <c r="BZ66" s="6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9"/>
      <c r="BM82" s="70"/>
      <c r="BN82" s="70"/>
      <c r="BO82" s="70"/>
      <c r="BP82" s="70"/>
      <c r="BQ82" s="70"/>
      <c r="BR82" s="70"/>
      <c r="BS82" s="70"/>
      <c r="BT82" s="70"/>
      <c r="BU82" s="70"/>
      <c r="BV82" s="70"/>
      <c r="BW82" s="70"/>
      <c r="BX82" s="70"/>
      <c r="BY82" s="70"/>
      <c r="BZ82" s="71"/>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WC4/AogsmM5rfFNgE480zrT8DRKLxjKL0dFm/VmmAB3re1sOniprveHxUNhDF8rdXu7RWlz9NEl3p+/EVhbw==" saltValue="GiL2wKfUX39uFz7CXjSNFw=="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442101</v>
      </c>
      <c r="D6" s="34">
        <f t="shared" si="3"/>
        <v>46</v>
      </c>
      <c r="E6" s="34">
        <f t="shared" si="3"/>
        <v>1</v>
      </c>
      <c r="F6" s="34">
        <f t="shared" si="3"/>
        <v>0</v>
      </c>
      <c r="G6" s="34">
        <f t="shared" si="3"/>
        <v>1</v>
      </c>
      <c r="H6" s="34" t="str">
        <f t="shared" si="3"/>
        <v>大分県　杵築市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64.05</v>
      </c>
      <c r="P6" s="35">
        <f t="shared" si="3"/>
        <v>71.73</v>
      </c>
      <c r="Q6" s="35">
        <f t="shared" si="3"/>
        <v>3130</v>
      </c>
      <c r="R6" s="35">
        <f t="shared" si="3"/>
        <v>29437</v>
      </c>
      <c r="S6" s="35">
        <f t="shared" si="3"/>
        <v>280.08</v>
      </c>
      <c r="T6" s="35">
        <f t="shared" si="3"/>
        <v>105.1</v>
      </c>
      <c r="U6" s="35">
        <f t="shared" si="3"/>
        <v>20975</v>
      </c>
      <c r="V6" s="35">
        <f t="shared" si="3"/>
        <v>65.5</v>
      </c>
      <c r="W6" s="35">
        <f t="shared" si="3"/>
        <v>320.23</v>
      </c>
      <c r="X6" s="36">
        <f>IF(X7="",NA(),X7)</f>
        <v>114.42</v>
      </c>
      <c r="Y6" s="36">
        <f t="shared" ref="Y6:AG6" si="4">IF(Y7="",NA(),Y7)</f>
        <v>113.35</v>
      </c>
      <c r="Z6" s="36">
        <f t="shared" si="4"/>
        <v>121.8</v>
      </c>
      <c r="AA6" s="36">
        <f t="shared" si="4"/>
        <v>123.14</v>
      </c>
      <c r="AB6" s="36">
        <f t="shared" si="4"/>
        <v>121.96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380.17</v>
      </c>
      <c r="AU6" s="36">
        <f t="shared" ref="AU6:BC6" si="6">IF(AU7="",NA(),AU7)</f>
        <v>424.16</v>
      </c>
      <c r="AV6" s="36">
        <f t="shared" si="6"/>
        <v>500.46</v>
      </c>
      <c r="AW6" s="36">
        <f t="shared" si="6"/>
        <v>509.72</v>
      </c>
      <c r="AX6" s="36">
        <f t="shared" si="6"/>
        <v>404.59</v>
      </c>
      <c r="AY6" s="36">
        <f t="shared" si="6"/>
        <v>381.53</v>
      </c>
      <c r="AZ6" s="36">
        <f t="shared" si="6"/>
        <v>391.54</v>
      </c>
      <c r="BA6" s="36">
        <f t="shared" si="6"/>
        <v>384.34</v>
      </c>
      <c r="BB6" s="36">
        <f t="shared" si="6"/>
        <v>359.47</v>
      </c>
      <c r="BC6" s="36">
        <f t="shared" si="6"/>
        <v>369.69</v>
      </c>
      <c r="BD6" s="35" t="str">
        <f>IF(BD7="","",IF(BD7="-","【-】","【"&amp;SUBSTITUTE(TEXT(BD7,"#,##0.00"),"-","△")&amp;"】"))</f>
        <v>【261.93】</v>
      </c>
      <c r="BE6" s="36">
        <f>IF(BE7="",NA(),BE7)</f>
        <v>239.78</v>
      </c>
      <c r="BF6" s="36">
        <f t="shared" ref="BF6:BN6" si="7">IF(BF7="",NA(),BF7)</f>
        <v>224.05</v>
      </c>
      <c r="BG6" s="36">
        <f t="shared" si="7"/>
        <v>242.47</v>
      </c>
      <c r="BH6" s="36">
        <f t="shared" si="7"/>
        <v>239.2</v>
      </c>
      <c r="BI6" s="36">
        <f t="shared" si="7"/>
        <v>337.44</v>
      </c>
      <c r="BJ6" s="36">
        <f t="shared" si="7"/>
        <v>393.27</v>
      </c>
      <c r="BK6" s="36">
        <f t="shared" si="7"/>
        <v>386.97</v>
      </c>
      <c r="BL6" s="36">
        <f t="shared" si="7"/>
        <v>380.58</v>
      </c>
      <c r="BM6" s="36">
        <f t="shared" si="7"/>
        <v>401.79</v>
      </c>
      <c r="BN6" s="36">
        <f t="shared" si="7"/>
        <v>402.99</v>
      </c>
      <c r="BO6" s="35" t="str">
        <f>IF(BO7="","",IF(BO7="-","【-】","【"&amp;SUBSTITUTE(TEXT(BO7,"#,##0.00"),"-","△")&amp;"】"))</f>
        <v>【270.46】</v>
      </c>
      <c r="BP6" s="36">
        <f>IF(BP7="",NA(),BP7)</f>
        <v>109.54</v>
      </c>
      <c r="BQ6" s="36">
        <f t="shared" ref="BQ6:BY6" si="8">IF(BQ7="",NA(),BQ7)</f>
        <v>107.73</v>
      </c>
      <c r="BR6" s="36">
        <f t="shared" si="8"/>
        <v>115.9</v>
      </c>
      <c r="BS6" s="36">
        <f t="shared" si="8"/>
        <v>116.54</v>
      </c>
      <c r="BT6" s="36">
        <f t="shared" si="8"/>
        <v>116.15</v>
      </c>
      <c r="BU6" s="36">
        <f t="shared" si="8"/>
        <v>100.47</v>
      </c>
      <c r="BV6" s="36">
        <f t="shared" si="8"/>
        <v>101.72</v>
      </c>
      <c r="BW6" s="36">
        <f t="shared" si="8"/>
        <v>102.38</v>
      </c>
      <c r="BX6" s="36">
        <f t="shared" si="8"/>
        <v>100.12</v>
      </c>
      <c r="BY6" s="36">
        <f t="shared" si="8"/>
        <v>98.66</v>
      </c>
      <c r="BZ6" s="35" t="str">
        <f>IF(BZ7="","",IF(BZ7="-","【-】","【"&amp;SUBSTITUTE(TEXT(BZ7,"#,##0.00"),"-","△")&amp;"】"))</f>
        <v>【103.91】</v>
      </c>
      <c r="CA6" s="36">
        <f>IF(CA7="",NA(),CA7)</f>
        <v>141.85</v>
      </c>
      <c r="CB6" s="36">
        <f t="shared" ref="CB6:CJ6" si="9">IF(CB7="",NA(),CB7)</f>
        <v>143.51</v>
      </c>
      <c r="CC6" s="36">
        <f t="shared" si="9"/>
        <v>132.22</v>
      </c>
      <c r="CD6" s="36">
        <f t="shared" si="9"/>
        <v>131.29</v>
      </c>
      <c r="CE6" s="36">
        <f t="shared" si="9"/>
        <v>133</v>
      </c>
      <c r="CF6" s="36">
        <f t="shared" si="9"/>
        <v>169.82</v>
      </c>
      <c r="CG6" s="36">
        <f t="shared" si="9"/>
        <v>168.2</v>
      </c>
      <c r="CH6" s="36">
        <f t="shared" si="9"/>
        <v>168.67</v>
      </c>
      <c r="CI6" s="36">
        <f t="shared" si="9"/>
        <v>174.97</v>
      </c>
      <c r="CJ6" s="36">
        <f t="shared" si="9"/>
        <v>178.59</v>
      </c>
      <c r="CK6" s="35" t="str">
        <f>IF(CK7="","",IF(CK7="-","【-】","【"&amp;SUBSTITUTE(TEXT(CK7,"#,##0.00"),"-","△")&amp;"】"))</f>
        <v>【167.11】</v>
      </c>
      <c r="CL6" s="36">
        <f>IF(CL7="",NA(),CL7)</f>
        <v>67.400000000000006</v>
      </c>
      <c r="CM6" s="36">
        <f t="shared" ref="CM6:CU6" si="10">IF(CM7="",NA(),CM7)</f>
        <v>68.03</v>
      </c>
      <c r="CN6" s="36">
        <f t="shared" si="10"/>
        <v>68.64</v>
      </c>
      <c r="CO6" s="36">
        <f t="shared" si="10"/>
        <v>68.989999999999995</v>
      </c>
      <c r="CP6" s="36">
        <f t="shared" si="10"/>
        <v>72.040000000000006</v>
      </c>
      <c r="CQ6" s="36">
        <f t="shared" si="10"/>
        <v>55.13</v>
      </c>
      <c r="CR6" s="36">
        <f t="shared" si="10"/>
        <v>54.77</v>
      </c>
      <c r="CS6" s="36">
        <f t="shared" si="10"/>
        <v>54.92</v>
      </c>
      <c r="CT6" s="36">
        <f t="shared" si="10"/>
        <v>55.63</v>
      </c>
      <c r="CU6" s="36">
        <f t="shared" si="10"/>
        <v>55.03</v>
      </c>
      <c r="CV6" s="35" t="str">
        <f>IF(CV7="","",IF(CV7="-","【-】","【"&amp;SUBSTITUTE(TEXT(CV7,"#,##0.00"),"-","△")&amp;"】"))</f>
        <v>【60.27】</v>
      </c>
      <c r="CW6" s="36">
        <f>IF(CW7="",NA(),CW7)</f>
        <v>85.71</v>
      </c>
      <c r="CX6" s="36">
        <f t="shared" ref="CX6:DF6" si="11">IF(CX7="",NA(),CX7)</f>
        <v>85.12</v>
      </c>
      <c r="CY6" s="36">
        <f t="shared" si="11"/>
        <v>85.86</v>
      </c>
      <c r="CZ6" s="36">
        <f t="shared" si="11"/>
        <v>86.12</v>
      </c>
      <c r="DA6" s="36">
        <f t="shared" si="11"/>
        <v>85.95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53.64</v>
      </c>
      <c r="DI6" s="36">
        <f t="shared" ref="DI6:DQ6" si="12">IF(DI7="",NA(),DI7)</f>
        <v>54.69</v>
      </c>
      <c r="DJ6" s="36">
        <f t="shared" si="12"/>
        <v>56.27</v>
      </c>
      <c r="DK6" s="36">
        <f t="shared" si="12"/>
        <v>56</v>
      </c>
      <c r="DL6" s="36">
        <f t="shared" si="12"/>
        <v>50.16</v>
      </c>
      <c r="DM6" s="36">
        <f t="shared" si="12"/>
        <v>46.66</v>
      </c>
      <c r="DN6" s="36">
        <f t="shared" si="12"/>
        <v>47.46</v>
      </c>
      <c r="DO6" s="36">
        <f t="shared" si="12"/>
        <v>48.49</v>
      </c>
      <c r="DP6" s="36">
        <f t="shared" si="12"/>
        <v>48.05</v>
      </c>
      <c r="DQ6" s="36">
        <f t="shared" si="12"/>
        <v>48.87</v>
      </c>
      <c r="DR6" s="35" t="str">
        <f>IF(DR7="","",IF(DR7="-","【-】","【"&amp;SUBSTITUTE(TEXT(DR7,"#,##0.00"),"-","△")&amp;"】"))</f>
        <v>【48.85】</v>
      </c>
      <c r="DS6" s="36">
        <f>IF(DS7="",NA(),DS7)</f>
        <v>8.86</v>
      </c>
      <c r="DT6" s="36">
        <f t="shared" ref="DT6:EB6" si="13">IF(DT7="",NA(),DT7)</f>
        <v>8.86</v>
      </c>
      <c r="DU6" s="36">
        <f t="shared" si="13"/>
        <v>10.98</v>
      </c>
      <c r="DV6" s="36">
        <f t="shared" si="13"/>
        <v>10.99</v>
      </c>
      <c r="DW6" s="36">
        <f t="shared" si="13"/>
        <v>10.43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1.73</v>
      </c>
      <c r="EE6" s="36">
        <f t="shared" ref="EE6:EM6" si="14">IF(EE7="",NA(),EE7)</f>
        <v>1.03</v>
      </c>
      <c r="EF6" s="36">
        <f t="shared" si="14"/>
        <v>1.05</v>
      </c>
      <c r="EG6" s="36">
        <f t="shared" si="14"/>
        <v>1.04</v>
      </c>
      <c r="EH6" s="36">
        <f t="shared" si="14"/>
        <v>0.02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442101</v>
      </c>
      <c r="D7" s="38">
        <v>46</v>
      </c>
      <c r="E7" s="38">
        <v>1</v>
      </c>
      <c r="F7" s="38">
        <v>0</v>
      </c>
      <c r="G7" s="38">
        <v>1</v>
      </c>
      <c r="H7" s="38" t="s">
        <v>92</v>
      </c>
      <c r="I7" s="38" t="s">
        <v>93</v>
      </c>
      <c r="J7" s="38" t="s">
        <v>94</v>
      </c>
      <c r="K7" s="38" t="s">
        <v>95</v>
      </c>
      <c r="L7" s="38" t="s">
        <v>96</v>
      </c>
      <c r="M7" s="38" t="s">
        <v>97</v>
      </c>
      <c r="N7" s="39" t="s">
        <v>98</v>
      </c>
      <c r="O7" s="39">
        <v>64.05</v>
      </c>
      <c r="P7" s="39">
        <v>71.73</v>
      </c>
      <c r="Q7" s="39">
        <v>3130</v>
      </c>
      <c r="R7" s="39">
        <v>29437</v>
      </c>
      <c r="S7" s="39">
        <v>280.08</v>
      </c>
      <c r="T7" s="39">
        <v>105.1</v>
      </c>
      <c r="U7" s="39">
        <v>20975</v>
      </c>
      <c r="V7" s="39">
        <v>65.5</v>
      </c>
      <c r="W7" s="39">
        <v>320.23</v>
      </c>
      <c r="X7" s="39">
        <v>114.42</v>
      </c>
      <c r="Y7" s="39">
        <v>113.35</v>
      </c>
      <c r="Z7" s="39">
        <v>121.8</v>
      </c>
      <c r="AA7" s="39">
        <v>123.14</v>
      </c>
      <c r="AB7" s="39">
        <v>121.96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380.17</v>
      </c>
      <c r="AU7" s="39">
        <v>424.16</v>
      </c>
      <c r="AV7" s="39">
        <v>500.46</v>
      </c>
      <c r="AW7" s="39">
        <v>509.72</v>
      </c>
      <c r="AX7" s="39">
        <v>404.59</v>
      </c>
      <c r="AY7" s="39">
        <v>381.53</v>
      </c>
      <c r="AZ7" s="39">
        <v>391.54</v>
      </c>
      <c r="BA7" s="39">
        <v>384.34</v>
      </c>
      <c r="BB7" s="39">
        <v>359.47</v>
      </c>
      <c r="BC7" s="39">
        <v>369.69</v>
      </c>
      <c r="BD7" s="39">
        <v>261.93</v>
      </c>
      <c r="BE7" s="39">
        <v>239.78</v>
      </c>
      <c r="BF7" s="39">
        <v>224.05</v>
      </c>
      <c r="BG7" s="39">
        <v>242.47</v>
      </c>
      <c r="BH7" s="39">
        <v>239.2</v>
      </c>
      <c r="BI7" s="39">
        <v>337.44</v>
      </c>
      <c r="BJ7" s="39">
        <v>393.27</v>
      </c>
      <c r="BK7" s="39">
        <v>386.97</v>
      </c>
      <c r="BL7" s="39">
        <v>380.58</v>
      </c>
      <c r="BM7" s="39">
        <v>401.79</v>
      </c>
      <c r="BN7" s="39">
        <v>402.99</v>
      </c>
      <c r="BO7" s="39">
        <v>270.45999999999998</v>
      </c>
      <c r="BP7" s="39">
        <v>109.54</v>
      </c>
      <c r="BQ7" s="39">
        <v>107.73</v>
      </c>
      <c r="BR7" s="39">
        <v>115.9</v>
      </c>
      <c r="BS7" s="39">
        <v>116.54</v>
      </c>
      <c r="BT7" s="39">
        <v>116.15</v>
      </c>
      <c r="BU7" s="39">
        <v>100.47</v>
      </c>
      <c r="BV7" s="39">
        <v>101.72</v>
      </c>
      <c r="BW7" s="39">
        <v>102.38</v>
      </c>
      <c r="BX7" s="39">
        <v>100.12</v>
      </c>
      <c r="BY7" s="39">
        <v>98.66</v>
      </c>
      <c r="BZ7" s="39">
        <v>103.91</v>
      </c>
      <c r="CA7" s="39">
        <v>141.85</v>
      </c>
      <c r="CB7" s="39">
        <v>143.51</v>
      </c>
      <c r="CC7" s="39">
        <v>132.22</v>
      </c>
      <c r="CD7" s="39">
        <v>131.29</v>
      </c>
      <c r="CE7" s="39">
        <v>133</v>
      </c>
      <c r="CF7" s="39">
        <v>169.82</v>
      </c>
      <c r="CG7" s="39">
        <v>168.2</v>
      </c>
      <c r="CH7" s="39">
        <v>168.67</v>
      </c>
      <c r="CI7" s="39">
        <v>174.97</v>
      </c>
      <c r="CJ7" s="39">
        <v>178.59</v>
      </c>
      <c r="CK7" s="39">
        <v>167.11</v>
      </c>
      <c r="CL7" s="39">
        <v>67.400000000000006</v>
      </c>
      <c r="CM7" s="39">
        <v>68.03</v>
      </c>
      <c r="CN7" s="39">
        <v>68.64</v>
      </c>
      <c r="CO7" s="39">
        <v>68.989999999999995</v>
      </c>
      <c r="CP7" s="39">
        <v>72.040000000000006</v>
      </c>
      <c r="CQ7" s="39">
        <v>55.13</v>
      </c>
      <c r="CR7" s="39">
        <v>54.77</v>
      </c>
      <c r="CS7" s="39">
        <v>54.92</v>
      </c>
      <c r="CT7" s="39">
        <v>55.63</v>
      </c>
      <c r="CU7" s="39">
        <v>55.03</v>
      </c>
      <c r="CV7" s="39">
        <v>60.27</v>
      </c>
      <c r="CW7" s="39">
        <v>85.71</v>
      </c>
      <c r="CX7" s="39">
        <v>85.12</v>
      </c>
      <c r="CY7" s="39">
        <v>85.86</v>
      </c>
      <c r="CZ7" s="39">
        <v>86.12</v>
      </c>
      <c r="DA7" s="39">
        <v>85.95</v>
      </c>
      <c r="DB7" s="39">
        <v>83</v>
      </c>
      <c r="DC7" s="39">
        <v>82.89</v>
      </c>
      <c r="DD7" s="39">
        <v>82.66</v>
      </c>
      <c r="DE7" s="39">
        <v>82.04</v>
      </c>
      <c r="DF7" s="39">
        <v>81.900000000000006</v>
      </c>
      <c r="DG7" s="39">
        <v>89.92</v>
      </c>
      <c r="DH7" s="39">
        <v>53.64</v>
      </c>
      <c r="DI7" s="39">
        <v>54.69</v>
      </c>
      <c r="DJ7" s="39">
        <v>56.27</v>
      </c>
      <c r="DK7" s="39">
        <v>56</v>
      </c>
      <c r="DL7" s="39">
        <v>50.16</v>
      </c>
      <c r="DM7" s="39">
        <v>46.66</v>
      </c>
      <c r="DN7" s="39">
        <v>47.46</v>
      </c>
      <c r="DO7" s="39">
        <v>48.49</v>
      </c>
      <c r="DP7" s="39">
        <v>48.05</v>
      </c>
      <c r="DQ7" s="39">
        <v>48.87</v>
      </c>
      <c r="DR7" s="39">
        <v>48.85</v>
      </c>
      <c r="DS7" s="39">
        <v>8.86</v>
      </c>
      <c r="DT7" s="39">
        <v>8.86</v>
      </c>
      <c r="DU7" s="39">
        <v>10.98</v>
      </c>
      <c r="DV7" s="39">
        <v>10.99</v>
      </c>
      <c r="DW7" s="39">
        <v>10.43</v>
      </c>
      <c r="DX7" s="39">
        <v>9.85</v>
      </c>
      <c r="DY7" s="39">
        <v>9.7100000000000009</v>
      </c>
      <c r="DZ7" s="39">
        <v>12.79</v>
      </c>
      <c r="EA7" s="39">
        <v>13.39</v>
      </c>
      <c r="EB7" s="39">
        <v>14.85</v>
      </c>
      <c r="EC7" s="39">
        <v>17.8</v>
      </c>
      <c r="ED7" s="39">
        <v>1.73</v>
      </c>
      <c r="EE7" s="39">
        <v>1.03</v>
      </c>
      <c r="EF7" s="39">
        <v>1.05</v>
      </c>
      <c r="EG7" s="39">
        <v>1.04</v>
      </c>
      <c r="EH7" s="39">
        <v>0.02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2020-01-27T04:47:12Z</cp:lastPrinted>
  <dcterms:created xsi:type="dcterms:W3CDTF">2019-12-05T04:30:52Z</dcterms:created>
  <dcterms:modified xsi:type="dcterms:W3CDTF">2020-01-27T04:48:37Z</dcterms:modified>
  <cp:category/>
</cp:coreProperties>
</file>