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66.0.6\上下水道課\水道課\53050_管理営業係\14_企業\1401_上水道\1401000_諸務\1301_水道事業照会回答関係書\01_庁内部局\02月_公営企業に係る経営比較分析表の分析等について（財政課）\H31\"/>
    </mc:Choice>
  </mc:AlternateContent>
  <workbookProtection workbookAlgorithmName="SHA-512" workbookHashValue="qrRKoCPueQc1VmcFeI8zIBH5wCUD1ZF6eldNyOlcbdBsrA8tohDp68DxJR6+rvFla4afwcA8b8DMxJEaqZZ1+w==" workbookSaltValue="+ojZ2WgVag8eVrYTN+uaEg==" workbookSpinCount="100000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<sst xmlns="http://schemas.openxmlformats.org/spreadsheetml/2006/main" count="228" uniqueCount="114">
  <si>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</si>
  <si>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</si>
  <si>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</si>
  <si>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</si>
  <si>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</si>
  <si>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</si>
  <si>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</si>
  <si>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</si>
  <si>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</si>
  <si>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</si>
  <si>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</si>
  <si>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</si>
  <si>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</si>
  <si>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</si>
  <si>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</si>
  <si>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</si>
  <si>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</si>
  <si>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</si>
  <si>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</si>
  <si>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</si>
  <si>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</si>
  <si>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</si>
  <si>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</si>
  <si>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</si>
  <si>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</si>
  <si>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</si>
  <si>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</si>
  <si>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</si>
  <si>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</si>
  <si>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</si>
  <si>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</si>
  <si>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</si>
  <si>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</si>
  <si>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</si>
  <si>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</si>
  <si>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</si>
  <si>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</si>
  <si>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</si>
  <si>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</si>
  <si>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</si>
  <si>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</si>
  <si>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</si>
  <si>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</si>
  <si>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</si>
  <si>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</si>
  <si>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</si>
  <si>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</si>
  <si>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</si>
  <si>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</si>
  <si>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</si>
  <si>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</si>
  <si>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</si>
  <si>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</si>
  <si>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</si>
  <si>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</si>
  <si>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</si>
  <si>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</si>
  <si>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</si>
  <si>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</si>
  <si>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</si>
  <si>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</si>
  <si>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</si>
  <si>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</si>
  <si>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</si>
  <si>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</si>
  <si>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</si>
  <si>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</si>
  <si>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</si>
  <si>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</si>
  <si>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</si>
  <si>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</si>
  <si>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</si>
  <si>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</si>
  <si>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</si>
  <si>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</si>
  <si>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</si>
  <si>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</si>
  <si>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</si>
  <si>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</si>
  <si>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</si>
  <si>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</si>
  <si>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</si>
  <si>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</si>
  <si>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</si>
  <si>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</si>
  <si>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</si>
  <si>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</si>
  <si>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</si>
  <si>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</si>
  <si>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</si>
  <si>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</si>
  <si>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</si>
  <si>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</si>
  <si>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</si>
  <si>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</si>
  <si>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</si>
  <si>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</si>
  <si>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</si>
  <si>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豊後高田市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</si>
  <si>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</si>
  <si>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</si>
  <si>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</si>
  <si>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</si>
  <si>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</si>
  <si>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</si>
  <si>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</si>
  <si>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</si>
  <si>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</si>
  <si>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</si>
  <si>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</si>
  <si>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</si>
  <si>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rPr>
        <sz val="11"/>
        <color theme="1"/>
        <rFont val="ＭＳ ゴシック"/>
        <family val="3"/>
        <charset val="128"/>
      </rPr>
      <t>①有形固定資産減価償却率：</t>
    </r>
    <r>
      <rPr>
        <sz val="11"/>
        <color theme="1"/>
        <rFont val="ＭＳ 明朝"/>
        <family val="1"/>
        <charset val="128"/>
      </rPr>
      <t xml:space="preserve">－
</t>
    </r>
    <r>
      <rPr>
        <sz val="11"/>
        <color theme="1"/>
        <rFont val="ＭＳ ゴシック"/>
        <family val="3"/>
        <charset val="128"/>
      </rPr>
      <t>②管路老朽化率：</t>
    </r>
    <r>
      <rPr>
        <sz val="11"/>
        <color theme="1"/>
        <rFont val="ＭＳ 明朝"/>
        <family val="1"/>
        <charset val="128"/>
      </rPr>
      <t xml:space="preserve">－
</t>
    </r>
    <r>
      <rPr>
        <sz val="11"/>
        <color theme="1"/>
        <rFont val="ＭＳ ゴシック"/>
        <family val="3"/>
        <charset val="128"/>
      </rPr>
      <t>③管渠改善率：</t>
    </r>
    <r>
      <rPr>
        <sz val="11"/>
        <color theme="1"/>
        <rFont val="ＭＳ 明朝"/>
        <family val="1"/>
        <charset val="128"/>
      </rPr>
      <t xml:space="preserve">
　事業の開始時期が平成13年で、現在のところ更新が必要となる管渠はありませんが、耐用年数（40年）を考慮し、今後の更新計画を策定する必要があります。</t>
    </r>
    <phoneticPr fontId="4"/>
  </si>
  <si>
    <t>　下水道施設の整備は平成26年度にほぼ完了しましたが、水洗化率は増加傾向となっているものの、依然として60％前半で低迷しています。これは事業計画に基づいて建設した汚水処理場等が処理能力の60％程度しか活用されていない状態です。
　下水道は、市民生活に欠くことのできない施設であり、下水道事業の健全で安定的な経営を図るうえで、水洗化率の向上が最優先課題となっています。
　また、今後は人口減少による汚水処理人口の低迷が懸念されます。限りある財源を効率的に投資するため、下水道が整備されていない山間部等（非人口密集地域）については、合併処理浄化槽の整備を推進していきます。</t>
    <rPh sb="46" eb="48">
      <t>イゼン</t>
    </rPh>
    <rPh sb="54" eb="56">
      <t>ゼンハン</t>
    </rPh>
    <rPh sb="96" eb="98">
      <t>テイド</t>
    </rPh>
    <phoneticPr fontId="4"/>
  </si>
  <si>
    <r>
      <rPr>
        <sz val="8.5"/>
        <rFont val="ＭＳ ゴシック"/>
        <family val="3"/>
        <charset val="128"/>
      </rPr>
      <t>①収益的収支比率：</t>
    </r>
    <r>
      <rPr>
        <sz val="8.5"/>
        <rFont val="ＭＳ 明朝"/>
        <family val="1"/>
        <charset val="128"/>
      </rPr>
      <t xml:space="preserve">
　水洗化率は、60％前半であるため使用料収入は低迷していますが、下水道施設整備計画がほぼ完了したことから、企業債償還金が減少し、収益率は改善する傾向にありました。しかしながら、平成28年度から一般会計の繰入金の減少に伴い、右肩下がりとなっています。
</t>
    </r>
    <r>
      <rPr>
        <sz val="8.5"/>
        <rFont val="ＭＳ ゴシック"/>
        <family val="3"/>
        <charset val="128"/>
      </rPr>
      <t>②累積欠損金比率：</t>
    </r>
    <r>
      <rPr>
        <sz val="8.5"/>
        <rFont val="ＭＳ 明朝"/>
        <family val="1"/>
        <charset val="128"/>
      </rPr>
      <t xml:space="preserve">－
</t>
    </r>
    <r>
      <rPr>
        <sz val="8.5"/>
        <rFont val="ＭＳ ゴシック"/>
        <family val="3"/>
        <charset val="128"/>
      </rPr>
      <t>③流動比率：</t>
    </r>
    <r>
      <rPr>
        <sz val="8.5"/>
        <rFont val="ＭＳ 明朝"/>
        <family val="1"/>
        <charset val="128"/>
      </rPr>
      <t xml:space="preserve">－
</t>
    </r>
    <r>
      <rPr>
        <sz val="8.5"/>
        <rFont val="ＭＳ ゴシック"/>
        <family val="3"/>
        <charset val="128"/>
      </rPr>
      <t>④企業債残高対事業規模比率：
　</t>
    </r>
    <r>
      <rPr>
        <sz val="8.5"/>
        <rFont val="ＭＳ 明朝"/>
        <family val="1"/>
        <charset val="128"/>
      </rPr>
      <t xml:space="preserve">（H28訂正：0.00% → 1,191.19%）
　（H29訂正：5,219.54% → 824.69%）
　下水道施設整備の完了に伴い、近年は企業債残高が減少していましたが、平成30年に分譲宅地の開発や新規の下水道引き込みにより、企業債を発行しました。これにより、企業債残高は、若干増加したものの、類似団体と比較すると低くなっています。
</t>
    </r>
    <r>
      <rPr>
        <sz val="8.5"/>
        <rFont val="ＭＳ ゴシック"/>
        <family val="3"/>
        <charset val="128"/>
      </rPr>
      <t>⑤経費回収率：</t>
    </r>
    <r>
      <rPr>
        <sz val="8.5"/>
        <rFont val="ＭＳ 明朝"/>
        <family val="1"/>
        <charset val="128"/>
      </rPr>
      <t xml:space="preserve">
　水洗化率の伸びが鈍く、使用料改定（消費税による改定を除く。）も平成17年から行っていないため、ほぼ横ばいとなっており、類似団体と比較すると低くなっています。
</t>
    </r>
    <r>
      <rPr>
        <sz val="8.5"/>
        <rFont val="ＭＳ ゴシック"/>
        <family val="3"/>
        <charset val="128"/>
      </rPr>
      <t>⑥汚水処理原価：</t>
    </r>
    <r>
      <rPr>
        <sz val="8.5"/>
        <rFont val="ＭＳ 明朝"/>
        <family val="1"/>
        <charset val="128"/>
      </rPr>
      <t xml:space="preserve">
　汚水処理区域の拡大とともに有収水量（使用料徴収の対象となる汚水量）が増加し徐々に改善していますが、水洗化率が60％前半にあるため、類似団体と比較すると高くなっています。
</t>
    </r>
    <r>
      <rPr>
        <sz val="8.5"/>
        <rFont val="ＭＳ ゴシック"/>
        <family val="3"/>
        <charset val="128"/>
      </rPr>
      <t>⑦施設利用率：
　（H30訂正：39.30％ → 60.46％）</t>
    </r>
    <r>
      <rPr>
        <sz val="8.5"/>
        <rFont val="ＭＳ 明朝"/>
        <family val="1"/>
        <charset val="128"/>
      </rPr>
      <t xml:space="preserve">
　供用開始から10年以上が経過し、類似団体の水準を超えているものの、水洗化率が60％前半と低いため、利用率も60%台で推移しています。
</t>
    </r>
    <r>
      <rPr>
        <sz val="8.5"/>
        <rFont val="ＭＳ ゴシック"/>
        <family val="3"/>
        <charset val="128"/>
      </rPr>
      <t>⑧水洗化率：</t>
    </r>
    <r>
      <rPr>
        <sz val="8.5"/>
        <rFont val="ＭＳ 明朝"/>
        <family val="1"/>
        <charset val="128"/>
      </rPr>
      <t xml:space="preserve">
　近年、増加傾向にあり60％前半となっていますが、水洗化（下水道接続）は家屋の改造等が伴う場合が多く、高齢化の進行などから水洗化が伸び悩んでおり、類似団体と比較すると低くなっています。</t>
    </r>
    <rPh sb="20" eb="22">
      <t>ゼンハン</t>
    </rPh>
    <rPh sb="27" eb="30">
      <t>シヨウリョウ</t>
    </rPh>
    <rPh sb="30" eb="32">
      <t>シュウニュウ</t>
    </rPh>
    <rPh sb="98" eb="100">
      <t>ヘイセイ</t>
    </rPh>
    <rPh sb="102" eb="104">
      <t>ネンド</t>
    </rPh>
    <rPh sb="106" eb="108">
      <t>イッパン</t>
    </rPh>
    <rPh sb="108" eb="110">
      <t>カイケイ</t>
    </rPh>
    <rPh sb="111" eb="113">
      <t>クリイレ</t>
    </rPh>
    <rPh sb="113" eb="114">
      <t>キン</t>
    </rPh>
    <rPh sb="115" eb="117">
      <t>ゲンショウ</t>
    </rPh>
    <rPh sb="118" eb="119">
      <t>トモナ</t>
    </rPh>
    <rPh sb="234" eb="236">
      <t>カンリョウ</t>
    </rPh>
    <rPh sb="237" eb="238">
      <t>トモナ</t>
    </rPh>
    <rPh sb="240" eb="242">
      <t>キンネン</t>
    </rPh>
    <rPh sb="243" eb="245">
      <t>キギョウ</t>
    </rPh>
    <rPh sb="245" eb="246">
      <t>サイ</t>
    </rPh>
    <rPh sb="246" eb="248">
      <t>ザンダカ</t>
    </rPh>
    <rPh sb="249" eb="251">
      <t>ゲンショウ</t>
    </rPh>
    <rPh sb="259" eb="261">
      <t>ヘイセイ</t>
    </rPh>
    <rPh sb="263" eb="264">
      <t>ネン</t>
    </rPh>
    <rPh sb="265" eb="267">
      <t>ブンジョウ</t>
    </rPh>
    <rPh sb="267" eb="269">
      <t>タクチ</t>
    </rPh>
    <rPh sb="270" eb="272">
      <t>カイハツ</t>
    </rPh>
    <rPh sb="273" eb="275">
      <t>シンキ</t>
    </rPh>
    <rPh sb="276" eb="279">
      <t>ゲスイドウ</t>
    </rPh>
    <rPh sb="279" eb="280">
      <t>ヒ</t>
    </rPh>
    <rPh sb="281" eb="282">
      <t>コ</t>
    </rPh>
    <rPh sb="287" eb="289">
      <t>キギョウ</t>
    </rPh>
    <rPh sb="304" eb="306">
      <t>キギョウ</t>
    </rPh>
    <rPh sb="306" eb="307">
      <t>サイ</t>
    </rPh>
    <rPh sb="307" eb="309">
      <t>ザンダカ</t>
    </rPh>
    <rPh sb="311" eb="313">
      <t>ジャッカン</t>
    </rPh>
    <rPh sb="313" eb="315">
      <t>ゾウカ</t>
    </rPh>
    <rPh sb="321" eb="323">
      <t>ルイジ</t>
    </rPh>
    <rPh sb="323" eb="325">
      <t>ダンタイ</t>
    </rPh>
    <rPh sb="326" eb="328">
      <t>ヒカク</t>
    </rPh>
    <rPh sb="331" eb="332">
      <t>ヒク</t>
    </rPh>
    <rPh sb="409" eb="411">
      <t>ルイジ</t>
    </rPh>
    <rPh sb="411" eb="413">
      <t>ダンタイ</t>
    </rPh>
    <rPh sb="414" eb="416">
      <t>ヒカク</t>
    </rPh>
    <rPh sb="419" eb="420">
      <t>ヒク</t>
    </rPh>
    <rPh sb="504" eb="506">
      <t>ルイジ</t>
    </rPh>
    <rPh sb="506" eb="508">
      <t>ダンタイ</t>
    </rPh>
    <rPh sb="509" eb="511">
      <t>ヒカク</t>
    </rPh>
    <rPh sb="537" eb="539">
      <t>テイセイ</t>
    </rPh>
    <rPh sb="599" eb="601">
      <t>ゼンハン</t>
    </rPh>
    <rPh sb="607" eb="610">
      <t>リヨウリツ</t>
    </rPh>
    <rPh sb="614" eb="615">
      <t>ダイ</t>
    </rPh>
    <rPh sb="616" eb="618">
      <t>スイイ</t>
    </rPh>
    <rPh sb="636" eb="638">
      <t>ゾウカ</t>
    </rPh>
    <rPh sb="646" eb="648">
      <t>ゼンハン</t>
    </rPh>
    <rPh sb="715" eb="716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</si>
</sst>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8.5"/>
      <name val="ＭＳ 明朝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9-4DCE-946A-9DEC0DAD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8472"/>
        <c:axId val="473420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79-4DCE-946A-9DEC0DAD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38472"/>
        <c:axId val="473420072"/>
      </c:lineChart>
      <c:dateAx>
        <c:axId val="12623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420072"/>
        <c:crosses val="autoZero"/>
        <c:auto val="1"/>
        <c:lblOffset val="100"/>
        <c:baseTimeUnit val="years"/>
      </c:dateAx>
      <c:valAx>
        <c:axId val="473420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238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61.23</c:v>
                </c:pt>
                <c:pt idx="1">
                  <c:v>60.54</c:v>
                </c:pt>
                <c:pt idx="2">
                  <c:v>62.54</c:v>
                </c:pt>
                <c:pt idx="3">
                  <c:v>61</c:v>
                </c:pt>
                <c:pt idx="4">
                  <c:v>39.299999999999997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4-4625-A721-12A90FB34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17312"/>
        <c:axId val="47401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37.46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F4-4625-A721-12A90FB34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17312"/>
        <c:axId val="474018880"/>
      </c:lineChart>
      <c:dateAx>
        <c:axId val="4740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018880"/>
        <c:crosses val="autoZero"/>
        <c:auto val="1"/>
        <c:lblOffset val="100"/>
        <c:baseTimeUnit val="years"/>
      </c:dateAx>
      <c:valAx>
        <c:axId val="47401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0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53.49</c:v>
                </c:pt>
                <c:pt idx="1">
                  <c:v>55.84</c:v>
                </c:pt>
                <c:pt idx="2">
                  <c:v>58.09</c:v>
                </c:pt>
                <c:pt idx="3">
                  <c:v>59.54</c:v>
                </c:pt>
                <c:pt idx="4">
                  <c:v>61.19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84-49DB-BE9D-1C522404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16920"/>
        <c:axId val="47435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67.459999999999994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84-49DB-BE9D-1C522404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16920"/>
        <c:axId val="474358448"/>
      </c:lineChart>
      <c:dateAx>
        <c:axId val="474016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358448"/>
        <c:crosses val="autoZero"/>
        <c:auto val="1"/>
        <c:lblOffset val="100"/>
        <c:baseTimeUnit val="years"/>
      </c:dateAx>
      <c:valAx>
        <c:axId val="47435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016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86.76</c:v>
                </c:pt>
                <c:pt idx="1">
                  <c:v>87.23</c:v>
                </c:pt>
                <c:pt idx="2">
                  <c:v>85.04</c:v>
                </c:pt>
                <c:pt idx="3">
                  <c:v>82.94</c:v>
                </c:pt>
                <c:pt idx="4">
                  <c:v>79.64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E8-48AB-AF6B-1847A215E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19680"/>
        <c:axId val="47342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E8-48AB-AF6B-1847A215E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19680"/>
        <c:axId val="473420464"/>
      </c:lineChart>
      <c:dateAx>
        <c:axId val="47341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420464"/>
        <c:crosses val="autoZero"/>
        <c:auto val="1"/>
        <c:lblOffset val="100"/>
        <c:baseTimeUnit val="years"/>
      </c:dateAx>
      <c:valAx>
        <c:axId val="47342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41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F5-4C9D-BFC3-55327AC9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18896"/>
        <c:axId val="473417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F5-4C9D-BFC3-55327AC9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18896"/>
        <c:axId val="473417720"/>
      </c:lineChart>
      <c:dateAx>
        <c:axId val="47341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417720"/>
        <c:crosses val="autoZero"/>
        <c:auto val="1"/>
        <c:lblOffset val="100"/>
        <c:baseTimeUnit val="years"/>
      </c:dateAx>
      <c:valAx>
        <c:axId val="473417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41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05-4F32-B3D7-53FA32F46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98536"/>
        <c:axId val="47409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05-4F32-B3D7-53FA32F46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98536"/>
        <c:axId val="474096576"/>
      </c:lineChart>
      <c:dateAx>
        <c:axId val="474098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096576"/>
        <c:crosses val="autoZero"/>
        <c:auto val="1"/>
        <c:lblOffset val="100"/>
        <c:baseTimeUnit val="years"/>
      </c:dateAx>
      <c:valAx>
        <c:axId val="47409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09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2C-4ABF-8EAE-3D11814A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100104"/>
        <c:axId val="47381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2C-4ABF-8EAE-3D11814A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0104"/>
        <c:axId val="473815144"/>
      </c:lineChart>
      <c:dateAx>
        <c:axId val="474100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815144"/>
        <c:crosses val="autoZero"/>
        <c:auto val="1"/>
        <c:lblOffset val="100"/>
        <c:baseTimeUnit val="years"/>
      </c:dateAx>
      <c:valAx>
        <c:axId val="47381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10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29-45E1-AE2E-B6A1195B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12792"/>
        <c:axId val="47381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29-45E1-AE2E-B6A1195B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12792"/>
        <c:axId val="473813184"/>
      </c:lineChart>
      <c:dateAx>
        <c:axId val="47381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813184"/>
        <c:crosses val="autoZero"/>
        <c:auto val="1"/>
        <c:lblOffset val="100"/>
        <c:baseTimeUnit val="years"/>
      </c:dateAx>
      <c:valAx>
        <c:axId val="47381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81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1013.9</c:v>
                </c:pt>
                <c:pt idx="1">
                  <c:v>699.26</c:v>
                </c:pt>
                <c:pt idx="2" formatCode="#,##0.00;&quot;△&quot;#,##0.00">
                  <c:v>0</c:v>
                </c:pt>
                <c:pt idx="3">
                  <c:v>5219.54</c:v>
                </c:pt>
                <c:pt idx="4">
                  <c:v>916.98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27-4E17-B72B-75BF564B3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16320"/>
        <c:axId val="47381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1269.1500000000001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27-4E17-B72B-75BF564B3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16320"/>
        <c:axId val="473813576"/>
      </c:lineChart>
      <c:dateAx>
        <c:axId val="47381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813576"/>
        <c:crosses val="autoZero"/>
        <c:auto val="1"/>
        <c:lblOffset val="100"/>
        <c:baseTimeUnit val="years"/>
      </c:dateAx>
      <c:valAx>
        <c:axId val="47381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81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38.81</c:v>
                </c:pt>
                <c:pt idx="1">
                  <c:v>41.24</c:v>
                </c:pt>
                <c:pt idx="2">
                  <c:v>42.13</c:v>
                </c:pt>
                <c:pt idx="3">
                  <c:v>33.869999999999997</c:v>
                </c:pt>
                <c:pt idx="4">
                  <c:v>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E6-4199-968D-097BF818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98144"/>
        <c:axId val="47409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63.97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E6-4199-968D-097BF818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98144"/>
        <c:axId val="474097360"/>
      </c:lineChart>
      <c:dateAx>
        <c:axId val="4740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097360"/>
        <c:crosses val="autoZero"/>
        <c:auto val="1"/>
        <c:lblOffset val="100"/>
        <c:baseTimeUnit val="years"/>
      </c:dateAx>
      <c:valAx>
        <c:axId val="47409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0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337.3</c:v>
                </c:pt>
                <c:pt idx="1">
                  <c:v>316.11</c:v>
                </c:pt>
                <c:pt idx="2">
                  <c:v>311.12</c:v>
                </c:pt>
                <c:pt idx="3">
                  <c:v>387.5</c:v>
                </c:pt>
                <c:pt idx="4">
                  <c:v>315.23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C-4969-95DB-3C17F3FC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20056"/>
        <c:axId val="47401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256.82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2C-4969-95DB-3C17F3FC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20056"/>
        <c:axId val="474018096"/>
      </c:lineChart>
      <c:dateAx>
        <c:axId val="474020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018096"/>
        <c:crosses val="autoZero"/>
        <c:auto val="1"/>
        <c:lblOffset val="100"/>
        <c:baseTimeUnit val="years"/>
      </c:dateAx>
      <c:valAx>
        <c:axId val="47401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020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D7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大分県　豊後高田市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22809</v>
      </c>
      <c r="AM8" s="50"/>
      <c r="AN8" s="50"/>
      <c r="AO8" s="50"/>
      <c r="AP8" s="50"/>
      <c r="AQ8" s="50"/>
      <c r="AR8" s="50"/>
      <c r="AS8" s="50"/>
      <c r="AT8" s="45">
        <f>データ!T6</f>
        <v>206.24</v>
      </c>
      <c r="AU8" s="45"/>
      <c r="AV8" s="45"/>
      <c r="AW8" s="45"/>
      <c r="AX8" s="45"/>
      <c r="AY8" s="45"/>
      <c r="AZ8" s="45"/>
      <c r="BA8" s="45"/>
      <c r="BB8" s="45">
        <f>データ!U6</f>
        <v>110.59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9.81</v>
      </c>
      <c r="Q10" s="45"/>
      <c r="R10" s="45"/>
      <c r="S10" s="45"/>
      <c r="T10" s="45"/>
      <c r="U10" s="45"/>
      <c r="V10" s="45"/>
      <c r="W10" s="45">
        <f>データ!Q6</f>
        <v>37.19</v>
      </c>
      <c r="X10" s="45"/>
      <c r="Y10" s="45"/>
      <c r="Z10" s="45"/>
      <c r="AA10" s="45"/>
      <c r="AB10" s="45"/>
      <c r="AC10" s="45"/>
      <c r="AD10" s="50">
        <f>データ!R6</f>
        <v>2880</v>
      </c>
      <c r="AE10" s="50"/>
      <c r="AF10" s="50"/>
      <c r="AG10" s="50"/>
      <c r="AH10" s="50"/>
      <c r="AI10" s="50"/>
      <c r="AJ10" s="50"/>
      <c r="AK10" s="2"/>
      <c r="AL10" s="50">
        <f>データ!V6</f>
        <v>2226</v>
      </c>
      <c r="AM10" s="50"/>
      <c r="AN10" s="50"/>
      <c r="AO10" s="50"/>
      <c r="AP10" s="50"/>
      <c r="AQ10" s="50"/>
      <c r="AR10" s="50"/>
      <c r="AS10" s="50"/>
      <c r="AT10" s="45">
        <f>データ!W6</f>
        <v>1.29</v>
      </c>
      <c r="AU10" s="45"/>
      <c r="AV10" s="45"/>
      <c r="AW10" s="45"/>
      <c r="AX10" s="45"/>
      <c r="AY10" s="45"/>
      <c r="AZ10" s="45"/>
      <c r="BA10" s="45"/>
      <c r="BB10" s="45">
        <f>データ!X6</f>
        <v>1725.58</v>
      </c>
      <c r="BC10" s="45"/>
      <c r="BD10" s="45"/>
      <c r="BE10" s="45"/>
      <c r="BF10" s="45"/>
      <c r="BG10" s="45"/>
      <c r="BH10" s="45"/>
      <c r="BI10" s="45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113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7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7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7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7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7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7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7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7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7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7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7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7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7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7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7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7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7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7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7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7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7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7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7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7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7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6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6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6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6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6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6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6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6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6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6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6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6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6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6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6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6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6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6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6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6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6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6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6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6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6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6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6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6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6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6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6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44</v>
      </c>
      <c r="O86" s="26" t="str">
        <f>データ!EO6</f>
        <v>【0.12】</v>
      </c>
    </row>
  </sheetData>
  <sheetProtection algorithmName="SHA-512" hashValue="xvcrhQieznEUhqCtrjdrydhiK96xnWC97Kwr3A0SN2p47NoPxRFoAoZWTwmc9lNlJXoLoLvd5k65wg9mEYcZJg==" saltValue="0IGyLMCPP89usMkoLvyTI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442097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大分県　豊後高田市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9.81</v>
      </c>
      <c r="Q6" s="34">
        <f t="shared" si="3"/>
        <v>37.19</v>
      </c>
      <c r="R6" s="34">
        <f t="shared" si="3"/>
        <v>2880</v>
      </c>
      <c r="S6" s="34">
        <f t="shared" si="3"/>
        <v>22809</v>
      </c>
      <c r="T6" s="34">
        <f t="shared" si="3"/>
        <v>206.24</v>
      </c>
      <c r="U6" s="34">
        <f t="shared" si="3"/>
        <v>110.59</v>
      </c>
      <c r="V6" s="34">
        <f t="shared" si="3"/>
        <v>2226</v>
      </c>
      <c r="W6" s="34">
        <f t="shared" si="3"/>
        <v>1.29</v>
      </c>
      <c r="X6" s="34">
        <f t="shared" si="3"/>
        <v>1725.58</v>
      </c>
      <c r="Y6" s="35">
        <f>IF(Y7="",NA(),Y7)</f>
        <v>86.76</v>
      </c>
      <c r="Z6" s="35">
        <f t="shared" ref="Z6:AH6" si="4">IF(Z7="",NA(),Z7)</f>
        <v>87.23</v>
      </c>
      <c r="AA6" s="35">
        <f t="shared" si="4"/>
        <v>85.04</v>
      </c>
      <c r="AB6" s="35">
        <f t="shared" si="4"/>
        <v>82.94</v>
      </c>
      <c r="AC6" s="35">
        <f t="shared" si="4"/>
        <v>79.64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1013.9</v>
      </c>
      <c r="BG6" s="35">
        <f t="shared" ref="BG6:BO6" si="7">IF(BG7="",NA(),BG7)</f>
        <v>699.26</v>
      </c>
      <c r="BH6" s="34">
        <f t="shared" si="7"/>
        <v>0</v>
      </c>
      <c r="BI6" s="35">
        <f t="shared" si="7"/>
        <v>5219.54</v>
      </c>
      <c r="BJ6" s="35">
        <f t="shared" si="7"/>
        <v>916.98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1269.1500000000001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38.81</v>
      </c>
      <c r="BR6" s="35">
        <f t="shared" ref="BR6:BZ6" si="8">IF(BR7="",NA(),BR7)</f>
        <v>41.24</v>
      </c>
      <c r="BS6" s="35">
        <f t="shared" si="8"/>
        <v>42.13</v>
      </c>
      <c r="BT6" s="35">
        <f t="shared" si="8"/>
        <v>33.869999999999997</v>
      </c>
      <c r="BU6" s="35">
        <f t="shared" si="8"/>
        <v>42.2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63.97</v>
      </c>
      <c r="CA6" s="34" t="str">
        <f>IF(CA7="","",IF(CA7="-","【-】","【"&amp;SUBSTITUTE(TEXT(CA7,"#,##0.00"),"-","△")&amp;"】"))</f>
        <v>【74.48】</v>
      </c>
      <c r="CB6" s="35">
        <f>IF(CB7="",NA(),CB7)</f>
        <v>337.3</v>
      </c>
      <c r="CC6" s="35">
        <f t="shared" ref="CC6:CK6" si="9">IF(CC7="",NA(),CC7)</f>
        <v>316.11</v>
      </c>
      <c r="CD6" s="35">
        <f t="shared" si="9"/>
        <v>311.12</v>
      </c>
      <c r="CE6" s="35">
        <f t="shared" si="9"/>
        <v>387.5</v>
      </c>
      <c r="CF6" s="35">
        <f t="shared" si="9"/>
        <v>315.23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256.82</v>
      </c>
      <c r="CL6" s="34" t="str">
        <f>IF(CL7="","",IF(CL7="-","【-】","【"&amp;SUBSTITUTE(TEXT(CL7,"#,##0.00"),"-","△")&amp;"】"))</f>
        <v>【219.46】</v>
      </c>
      <c r="CM6" s="35">
        <f>IF(CM7="",NA(),CM7)</f>
        <v>61.23</v>
      </c>
      <c r="CN6" s="35">
        <f t="shared" ref="CN6:CV6" si="10">IF(CN7="",NA(),CN7)</f>
        <v>60.54</v>
      </c>
      <c r="CO6" s="35">
        <f t="shared" si="10"/>
        <v>62.54</v>
      </c>
      <c r="CP6" s="35">
        <f t="shared" si="10"/>
        <v>61</v>
      </c>
      <c r="CQ6" s="35">
        <f t="shared" si="10"/>
        <v>39.299999999999997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37.46</v>
      </c>
      <c r="CW6" s="34" t="str">
        <f>IF(CW7="","",IF(CW7="-","【-】","【"&amp;SUBSTITUTE(TEXT(CW7,"#,##0.00"),"-","△")&amp;"】"))</f>
        <v>【42.82】</v>
      </c>
      <c r="CX6" s="35">
        <f>IF(CX7="",NA(),CX7)</f>
        <v>53.49</v>
      </c>
      <c r="CY6" s="35">
        <f t="shared" ref="CY6:DG6" si="11">IF(CY7="",NA(),CY7)</f>
        <v>55.84</v>
      </c>
      <c r="CZ6" s="35">
        <f t="shared" si="11"/>
        <v>58.09</v>
      </c>
      <c r="DA6" s="35">
        <f t="shared" si="11"/>
        <v>59.54</v>
      </c>
      <c r="DB6" s="35">
        <f t="shared" si="11"/>
        <v>61.19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67.459999999999994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0.09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442097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9.81</v>
      </c>
      <c r="Q7" s="38">
        <v>37.19</v>
      </c>
      <c r="R7" s="38">
        <v>2880</v>
      </c>
      <c r="S7" s="38">
        <v>22809</v>
      </c>
      <c r="T7" s="38">
        <v>206.24</v>
      </c>
      <c r="U7" s="38">
        <v>110.59</v>
      </c>
      <c r="V7" s="38">
        <v>2226</v>
      </c>
      <c r="W7" s="38">
        <v>1.29</v>
      </c>
      <c r="X7" s="38">
        <v>1725.58</v>
      </c>
      <c r="Y7" s="38">
        <v>86.76</v>
      </c>
      <c r="Z7" s="38">
        <v>87.23</v>
      </c>
      <c r="AA7" s="38">
        <v>85.04</v>
      </c>
      <c r="AB7" s="38">
        <v>82.94</v>
      </c>
      <c r="AC7" s="38">
        <v>79.64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1013.9</v>
      </c>
      <c r="BG7" s="38">
        <v>699.26</v>
      </c>
      <c r="BH7" s="38">
        <v>0</v>
      </c>
      <c r="BI7" s="38">
        <v>5219.54</v>
      </c>
      <c r="BJ7" s="38">
        <v>916.98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1269.1500000000001</v>
      </c>
      <c r="BP7" s="38">
        <v>1209.4000000000001</v>
      </c>
      <c r="BQ7" s="38">
        <v>38.81</v>
      </c>
      <c r="BR7" s="38">
        <v>41.24</v>
      </c>
      <c r="BS7" s="38">
        <v>42.13</v>
      </c>
      <c r="BT7" s="38">
        <v>33.869999999999997</v>
      </c>
      <c r="BU7" s="38">
        <v>42.2</v>
      </c>
      <c r="BV7" s="38">
        <v>50.54</v>
      </c>
      <c r="BW7" s="38">
        <v>49.22</v>
      </c>
      <c r="BX7" s="38">
        <v>53.7</v>
      </c>
      <c r="BY7" s="38">
        <v>61.54</v>
      </c>
      <c r="BZ7" s="38">
        <v>63.97</v>
      </c>
      <c r="CA7" s="38">
        <v>74.48</v>
      </c>
      <c r="CB7" s="38">
        <v>337.3</v>
      </c>
      <c r="CC7" s="38">
        <v>316.11</v>
      </c>
      <c r="CD7" s="38">
        <v>311.12</v>
      </c>
      <c r="CE7" s="38">
        <v>387.5</v>
      </c>
      <c r="CF7" s="38">
        <v>315.23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256.82</v>
      </c>
      <c r="CL7" s="38">
        <v>219.46</v>
      </c>
      <c r="CM7" s="38">
        <v>61.23</v>
      </c>
      <c r="CN7" s="38">
        <v>60.54</v>
      </c>
      <c r="CO7" s="38">
        <v>62.54</v>
      </c>
      <c r="CP7" s="38">
        <v>61</v>
      </c>
      <c r="CQ7" s="38">
        <v>39.299999999999997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37.46</v>
      </c>
      <c r="CW7" s="38">
        <v>42.82</v>
      </c>
      <c r="CX7" s="38">
        <v>53.49</v>
      </c>
      <c r="CY7" s="38">
        <v>55.84</v>
      </c>
      <c r="CZ7" s="38">
        <v>58.09</v>
      </c>
      <c r="DA7" s="38">
        <v>59.54</v>
      </c>
      <c r="DB7" s="38">
        <v>61.19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67.459999999999994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0.09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suidou01</cp:lastModifiedBy>
  <cp:lastPrinted>2020-01-30T03:10:05Z</cp:lastPrinted>
  <dcterms:created xsi:type="dcterms:W3CDTF">2019-12-05T05:14:53Z</dcterms:created>
  <dcterms:modified xsi:type="dcterms:W3CDTF">2020-01-30T03:11:18Z</dcterms:modified>
  <cp:category/>
</cp:coreProperties>
</file>