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1j6l9MG0eNkpxmdKOol05ZISt15fctJkC+sdNap+IU/XbO5/iTJJZEt9BCZfbH6jS3Biu0ZzM3cA6aqyfwwbEw==" workbookSaltValue="Dnwa1IyJId5GIVDvB9sJig=="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<sst xmlns="http://schemas.openxmlformats.org/spreadsheetml/2006/main" count="228" uniqueCount="114">
  <si>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</si>
  <si>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</si>
  <si>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</si>
  <si>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</si>
  <si>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</si>
  <si>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</si>
  <si>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</si>
  <si>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</si>
  <si>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</si>
  <si>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</si>
  <si>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</si>
  <si>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</si>
  <si>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</si>
  <si>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</si>
  <si>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</si>
  <si>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</si>
  <si>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</si>
  <si>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</si>
  <si>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</si>
  <si>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</si>
  <si>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</si>
  <si>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</si>
  <si>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</si>
  <si>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</si>
  <si>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</si>
  <si>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</si>
  <si>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</si>
  <si>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</si>
  <si>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</si>
  <si>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</si>
  <si>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</si>
  <si>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</si>
  <si>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</si>
  <si>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</si>
  <si>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</si>
  <si>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</si>
  <si>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</si>
  <si>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</si>
  <si>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</si>
  <si>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</si>
  <si>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</si>
  <si>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</si>
  <si>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</si>
  <si>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</si>
  <si>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</si>
  <si>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</si>
  <si>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</si>
  <si>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</si>
  <si>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</si>
  <si>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</si>
  <si>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</si>
  <si>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</si>
  <si>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</si>
  <si>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</si>
  <si>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</si>
  <si>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</si>
  <si>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</si>
  <si>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</si>
  <si>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</si>
  <si>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</si>
  <si>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</si>
  <si>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</si>
  <si>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</si>
  <si>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</si>
  <si>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</si>
  <si>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</si>
  <si>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</si>
  <si>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</si>
  <si>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</si>
  <si>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</si>
  <si>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</si>
  <si>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</si>
  <si>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</si>
  <si>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</si>
  <si>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</si>
  <si>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</si>
  <si>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</si>
  <si>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</si>
  <si>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</si>
  <si>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</si>
  <si>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</si>
  <si>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</si>
  <si>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</si>
  <si>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</si>
  <si>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</si>
  <si>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</si>
  <si>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</si>
  <si>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</si>
  <si>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</si>
  <si>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</si>
  <si>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</si>
  <si>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</si>
  <si>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</si>
  <si>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</si>
  <si>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</si>
  <si>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</si>
  <si>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</si>
  <si>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</si>
  <si>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大分県　豊後高田市</t>
  </si>
  <si>
    <t>法非適用</t>
  </si>
  <si>
    <t>下水道事業</t>
  </si>
  <si>
    <t>公共下水道</t>
  </si>
  <si>
    <t>Cd2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</si>
  <si>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</si>
  <si>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</si>
  <si>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</si>
  <si>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</si>
  <si>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</si>
  <si>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</si>
  <si>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</si>
  <si>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</si>
  <si>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
　</t>
    </r>
    <r>
      <rPr>
        <sz val="11"/>
        <color theme="1"/>
        <rFont val="ＭＳ 明朝"/>
        <family val="1"/>
        <charset val="128"/>
      </rPr>
      <t>事業の開始時期が昭和52年で、耐用年数を迎える管渠があることから、平成28年度から豊後高田市公共下水道長寿命化計画に基づき、老朽管の更新事業を実施しています。</t>
    </r>
    <rPh sb="49" eb="51">
      <t>タイヨウ</t>
    </rPh>
    <rPh sb="51" eb="53">
      <t>ネンスウ</t>
    </rPh>
    <rPh sb="54" eb="55">
      <t>ムカ</t>
    </rPh>
    <rPh sb="57" eb="59">
      <t>カンキョ</t>
    </rPh>
    <rPh sb="105" eb="107">
      <t>ジッシ</t>
    </rPh>
    <phoneticPr fontId="5"/>
  </si>
  <si>
    <r>
      <rPr>
        <sz val="9"/>
        <rFont val="ＭＳ ゴシック"/>
        <family val="3"/>
        <charset val="128"/>
      </rPr>
      <t>①収益的収支比率：</t>
    </r>
    <r>
      <rPr>
        <sz val="9"/>
        <rFont val="ＭＳ 明朝"/>
        <family val="1"/>
        <charset val="128"/>
      </rPr>
      <t xml:space="preserve">
　水洗化率は増加傾向で、70%後半となっていますが、使用料収入が低迷しているため、企業債償還金の財源に充てる資本費平準化債の借入が常態となっています。また、下水道施設整備の進捗に伴う維持管理費の増加によって、収益率は悪化する傾向となっており、60％前半となっています。
</t>
    </r>
    <r>
      <rPr>
        <sz val="9"/>
        <rFont val="ＭＳ ゴシック"/>
        <family val="3"/>
        <charset val="128"/>
      </rPr>
      <t>②累積欠損金比率：</t>
    </r>
    <r>
      <rPr>
        <sz val="9"/>
        <rFont val="ＭＳ 明朝"/>
        <family val="1"/>
        <charset val="128"/>
      </rPr>
      <t xml:space="preserve">－
</t>
    </r>
    <r>
      <rPr>
        <sz val="9"/>
        <rFont val="ＭＳ ゴシック"/>
        <family val="3"/>
        <charset val="128"/>
      </rPr>
      <t>③流動比率：</t>
    </r>
    <r>
      <rPr>
        <sz val="9"/>
        <rFont val="ＭＳ 明朝"/>
        <family val="1"/>
        <charset val="128"/>
      </rPr>
      <t xml:space="preserve">－
</t>
    </r>
    <r>
      <rPr>
        <sz val="9"/>
        <rFont val="ＭＳ ゴシック"/>
        <family val="3"/>
        <charset val="128"/>
      </rPr>
      <t>④企業債残高対事業規模比率：
　</t>
    </r>
    <r>
      <rPr>
        <sz val="9"/>
        <rFont val="ＭＳ 明朝"/>
        <family val="1"/>
        <charset val="128"/>
      </rPr>
      <t xml:space="preserve">（H28訂正：0.00% → 439.59%）
　（H29訂正：0.00% → 316.05%）
　下水道施設整備に伴う企業債残高は減少傾向にあり、類似団体を下回っているものの、老朽化した処理場や管渠の改修にあたって、計画的な投資を検討する必要があります。
</t>
    </r>
    <r>
      <rPr>
        <sz val="9"/>
        <rFont val="ＭＳ ゴシック"/>
        <family val="3"/>
        <charset val="128"/>
      </rPr>
      <t>⑤経費回収率：
　</t>
    </r>
    <r>
      <rPr>
        <sz val="9"/>
        <rFont val="ＭＳ 明朝"/>
        <family val="1"/>
        <charset val="128"/>
      </rPr>
      <t xml:space="preserve">類似団体を上回っているものの、水洗化率の伸びが鈍く、使用料改定（消費税による改定を除く。）も平成17年から行っていないため、ほぼ横ばいとなっています。
</t>
    </r>
    <r>
      <rPr>
        <sz val="9"/>
        <rFont val="ＭＳ ゴシック"/>
        <family val="3"/>
        <charset val="128"/>
      </rPr>
      <t xml:space="preserve">⑥汚水処理原価：
</t>
    </r>
    <r>
      <rPr>
        <sz val="9"/>
        <rFont val="ＭＳ 明朝"/>
        <family val="1"/>
        <charset val="128"/>
      </rPr>
      <t xml:space="preserve">　本市の汚泥処理は脱水までで焼却処理を行っていないため、類似団体と比較して低位にあるものの、水洗化率の伸びが鈍く、やや上昇傾向となっています。
</t>
    </r>
    <r>
      <rPr>
        <sz val="9"/>
        <rFont val="ＭＳ ゴシック"/>
        <family val="3"/>
        <charset val="128"/>
      </rPr>
      <t>⑦施設利用率：
　</t>
    </r>
    <r>
      <rPr>
        <sz val="9"/>
        <rFont val="ＭＳ 明朝"/>
        <family val="1"/>
        <charset val="128"/>
      </rPr>
      <t xml:space="preserve">類似団体との比較では高い水準にあるものの、水洗化達成率が事業開始時の計画に対し70％程度であるものの、徐々に水洗化率が向上しており、それに伴って施設利用率も上昇傾向にあります。
</t>
    </r>
    <r>
      <rPr>
        <sz val="9"/>
        <rFont val="ＭＳ ゴシック"/>
        <family val="3"/>
        <charset val="128"/>
      </rPr>
      <t>⑧水洗化率：
　</t>
    </r>
    <r>
      <rPr>
        <sz val="9"/>
        <rFont val="ＭＳ 明朝"/>
        <family val="1"/>
        <charset val="128"/>
      </rPr>
      <t>類似団体の水洗化率が低迷し、その差は縮小傾向にあるものの、依然として低位にあり類似団体との開きがあります。</t>
    </r>
    <rPh sb="16" eb="18">
      <t>ゾウカ</t>
    </rPh>
    <rPh sb="18" eb="20">
      <t>ケイコウ</t>
    </rPh>
    <rPh sb="25" eb="27">
      <t>コウハン</t>
    </rPh>
    <rPh sb="134" eb="136">
      <t>ゼンハン</t>
    </rPh>
    <rPh sb="209" eb="211">
      <t>テイセイ</t>
    </rPh>
    <rPh sb="246" eb="248">
      <t>ゲンショウ</t>
    </rPh>
    <rPh sb="259" eb="261">
      <t>シタマワ</t>
    </rPh>
    <rPh sb="269" eb="272">
      <t>ロウキュウカ</t>
    </rPh>
    <rPh sb="274" eb="277">
      <t>ショリジョウ</t>
    </rPh>
    <rPh sb="278" eb="280">
      <t>カンキョ</t>
    </rPh>
    <rPh sb="281" eb="283">
      <t>カイシュウ</t>
    </rPh>
    <rPh sb="289" eb="292">
      <t>ケイカクテキ</t>
    </rPh>
    <rPh sb="293" eb="295">
      <t>トウシ</t>
    </rPh>
    <rPh sb="296" eb="298">
      <t>ケントウ</t>
    </rPh>
    <rPh sb="300" eb="302">
      <t>ヒツヨウ</t>
    </rPh>
    <rPh sb="318" eb="320">
      <t>ルイジ</t>
    </rPh>
    <rPh sb="320" eb="322">
      <t>ダンタイ</t>
    </rPh>
    <rPh sb="323" eb="325">
      <t>ウワマワ</t>
    </rPh>
    <rPh sb="338" eb="339">
      <t>ノ</t>
    </rPh>
    <rPh sb="341" eb="342">
      <t>ニブ</t>
    </rPh>
    <rPh sb="407" eb="409">
      <t>オデイ</t>
    </rPh>
    <rPh sb="409" eb="411">
      <t>ショリ</t>
    </rPh>
    <rPh sb="412" eb="414">
      <t>ダッスイ</t>
    </rPh>
    <rPh sb="417" eb="419">
      <t>ショウキャク</t>
    </rPh>
    <rPh sb="419" eb="421">
      <t>ショリ</t>
    </rPh>
    <rPh sb="422" eb="423">
      <t>オコナ</t>
    </rPh>
    <rPh sb="457" eb="458">
      <t>ニブ</t>
    </rPh>
    <rPh sb="462" eb="464">
      <t>ジョウショウ</t>
    </rPh>
    <rPh sb="464" eb="466">
      <t>ケイコウ</t>
    </rPh>
    <rPh sb="535" eb="537">
      <t>ジョジョ</t>
    </rPh>
    <rPh sb="538" eb="541">
      <t>スイセンカ</t>
    </rPh>
    <rPh sb="541" eb="542">
      <t>リツ</t>
    </rPh>
    <rPh sb="543" eb="545">
      <t>コウジョウ</t>
    </rPh>
    <rPh sb="553" eb="554">
      <t>トモナ</t>
    </rPh>
    <rPh sb="556" eb="558">
      <t>シセツ</t>
    </rPh>
    <rPh sb="558" eb="561">
      <t>リヨウリツ</t>
    </rPh>
    <rPh sb="562" eb="564">
      <t>ジョウショウ</t>
    </rPh>
    <rPh sb="564" eb="566">
      <t>ケイコウ</t>
    </rPh>
    <rPh sb="581" eb="583">
      <t>ルイジ</t>
    </rPh>
    <rPh sb="583" eb="585">
      <t>ダンタイ</t>
    </rPh>
    <rPh sb="586" eb="589">
      <t>スイセンカ</t>
    </rPh>
    <rPh sb="589" eb="590">
      <t>リツ</t>
    </rPh>
    <rPh sb="591" eb="593">
      <t>テイメイ</t>
    </rPh>
    <rPh sb="597" eb="598">
      <t>サ</t>
    </rPh>
    <rPh sb="599" eb="601">
      <t>シュクショウ</t>
    </rPh>
    <rPh sb="601" eb="603">
      <t>ケイコウ</t>
    </rPh>
    <rPh sb="610" eb="612">
      <t>イゼン</t>
    </rPh>
    <rPh sb="615" eb="617">
      <t>テイイ</t>
    </rPh>
    <rPh sb="626" eb="627">
      <t>ヒラ</t>
    </rPh>
    <phoneticPr fontId="5"/>
  </si>
  <si>
    <t>　下水道施設の管渠整備は、ほぼ計画を達成し水洗化率は徐々に上昇していますが70％後半となっています。これは事業計画に基づいて建設した汚水処理場等が処理能力の70％程度しか活用されず、30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26" eb="28">
      <t>ジョジョ</t>
    </rPh>
    <rPh sb="29" eb="31">
      <t>ジョウショウ</t>
    </rPh>
    <rPh sb="40" eb="42">
      <t>コウハン</t>
    </rPh>
    <rPh sb="81" eb="83">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</si>
</sst>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3"/>
      <charset val="128"/>
    </font>
    <font>
      <sz val="11"/>
      <color theme="1"/>
      <name val="ＭＳ 明朝"/>
      <family val="1"/>
      <charset val="128"/>
    </font>
    <font>
      <sz val="9"/>
      <name val="ＭＳ 明朝"/>
      <family val="3"/>
      <charset val="128"/>
    </font>
    <font>
      <sz val="9"/>
      <name val="ＭＳ ゴシック"/>
      <family val="3"/>
      <charset val="128"/>
    </font>
    <font>
      <sz val="9"/>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7" fillId="0" borderId="6"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17" fillId="0" borderId="8"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9" xfId="3" applyFont="1" applyBorder="1" applyAlignment="1" applyProtection="1">
      <alignment horizontal="left" vertical="top" wrapText="1"/>
      <protection locked="0"/>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標準" xfId="0" builtinId="0"/>
    <cellStyle name="標準 2 3" xfId="3"/>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0.14000000000000001</c:v>
                </c:pt>
                <c:pt idx="3" formatCode="#,##0.00;&quot;△&quot;#,##0.00;&quot;-&quot;">
                  <c:v>0.81</c:v>
                </c:pt>
                <c:pt idx="4">
                  <c:v>0</c:v>
                </c:pt>
              </c:numCache>
            </c:numRef>
          </c:val>
          <c:extLst>
            <c:ext xmlns:c16="http://schemas.microsoft.com/office/drawing/2014/chart" uri="{C3380CC4-5D6E-409C-BE32-E72D297353CC}">
              <c16:uniqueId val="{00000000-7D4D-4E85-8D7D-89EB8994151E}"/>
            </c:ext>
          </c:extLst>
        </c:ser>
        <c:dLbls>
          <c:showLegendKey val="0"/>
          <c:showVal val="0"/>
          <c:showCatName val="0"/>
          <c:showSerName val="0"/>
          <c:showPercent val="0"/>
          <c:showBubbleSize val="0"/>
        </c:dLbls>
        <c:gapWidth val="150"/>
        <c:axId val="122775696"/>
        <c:axId val="1227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7D4D-4E85-8D7D-89EB8994151E}"/>
            </c:ext>
          </c:extLst>
        </c:ser>
        <c:dLbls>
          <c:showLegendKey val="0"/>
          <c:showVal val="0"/>
          <c:showCatName val="0"/>
          <c:showSerName val="0"/>
          <c:showPercent val="0"/>
          <c:showBubbleSize val="0"/>
        </c:dLbls>
        <c:marker val="1"/>
        <c:smooth val="0"/>
        <c:axId val="122775696"/>
        <c:axId val="122781184"/>
      </c:lineChart>
      <c:dateAx>
        <c:axId val="122775696"/>
        <c:scaling>
          <c:orientation val="minMax"/>
        </c:scaling>
        <c:delete val="1"/>
        <c:axPos val="b"/>
        <c:numFmt formatCode="ge" sourceLinked="1"/>
        <c:majorTickMark val="none"/>
        <c:minorTickMark val="none"/>
        <c:tickLblPos val="none"/>
        <c:crossAx val="122781184"/>
        <c:crosses val="autoZero"/>
        <c:auto val="1"/>
        <c:lblOffset val="100"/>
        <c:baseTimeUnit val="years"/>
      </c:dateAx>
      <c:valAx>
        <c:axId val="122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71.48</c:v>
                </c:pt>
                <c:pt idx="1">
                  <c:v>68.73</c:v>
                </c:pt>
                <c:pt idx="2">
                  <c:v>67.27</c:v>
                </c:pt>
                <c:pt idx="3">
                  <c:v>62.61</c:v>
                </c:pt>
                <c:pt idx="4">
                  <c:v>63.58</c:v>
                </c:pt>
              </c:numCache>
            </c:numRef>
          </c:val>
          <c:extLst>
            <c:ext xmlns:c16="http://schemas.microsoft.com/office/drawing/2014/chart" uri="{C3380CC4-5D6E-409C-BE32-E72D297353CC}">
              <c16:uniqueId val="{00000000-1870-4C29-9EE6-981955EFF9E4}"/>
            </c:ext>
          </c:extLst>
        </c:ser>
        <c:dLbls>
          <c:showLegendKey val="0"/>
          <c:showVal val="0"/>
          <c:showCatName val="0"/>
          <c:showSerName val="0"/>
          <c:showPercent val="0"/>
          <c:showBubbleSize val="0"/>
        </c:dLbls>
        <c:gapWidth val="150"/>
        <c:axId val="122777264"/>
        <c:axId val="1227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0-4C29-9EE6-981955EFF9E4}"/>
            </c:ext>
          </c:extLst>
        </c:ser>
        <c:dLbls>
          <c:showLegendKey val="0"/>
          <c:showVal val="0"/>
          <c:showCatName val="0"/>
          <c:showSerName val="0"/>
          <c:showPercent val="0"/>
          <c:showBubbleSize val="0"/>
        </c:dLbls>
        <c:marker val="1"/>
        <c:smooth val="0"/>
        <c:axId val="122777264"/>
        <c:axId val="122776480"/>
      </c:lineChart>
      <c:dateAx>
        <c:axId val="122777264"/>
        <c:scaling>
          <c:orientation val="minMax"/>
        </c:scaling>
        <c:delete val="1"/>
        <c:axPos val="b"/>
        <c:numFmt formatCode="ge" sourceLinked="1"/>
        <c:majorTickMark val="none"/>
        <c:minorTickMark val="none"/>
        <c:tickLblPos val="none"/>
        <c:crossAx val="122776480"/>
        <c:crosses val="autoZero"/>
        <c:auto val="1"/>
        <c:lblOffset val="100"/>
        <c:baseTimeUnit val="years"/>
      </c:dateAx>
      <c:valAx>
        <c:axId val="1227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A-428F-AA2A-9871839F0C1A}"/>
            </c:ext>
          </c:extLst>
        </c:ser>
        <c:dLbls>
          <c:showLegendKey val="0"/>
          <c:showVal val="0"/>
          <c:showCatName val="0"/>
          <c:showSerName val="0"/>
          <c:showPercent val="0"/>
          <c:showBubbleSize val="0"/>
        </c:dLbls>
        <c:gapWidth val="150"/>
        <c:axId val="122776872"/>
        <c:axId val="1227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A-428F-AA2A-9871839F0C1A}"/>
            </c:ext>
          </c:extLst>
        </c:ser>
        <c:dLbls>
          <c:showLegendKey val="0"/>
          <c:showVal val="0"/>
          <c:showCatName val="0"/>
          <c:showSerName val="0"/>
          <c:showPercent val="0"/>
          <c:showBubbleSize val="0"/>
        </c:dLbls>
        <c:marker val="1"/>
        <c:smooth val="0"/>
        <c:axId val="122776872"/>
        <c:axId val="122779616"/>
      </c:lineChart>
      <c:dateAx>
        <c:axId val="122776872"/>
        <c:scaling>
          <c:orientation val="minMax"/>
        </c:scaling>
        <c:delete val="1"/>
        <c:axPos val="b"/>
        <c:numFmt formatCode="ge" sourceLinked="1"/>
        <c:majorTickMark val="none"/>
        <c:minorTickMark val="none"/>
        <c:tickLblPos val="none"/>
        <c:crossAx val="122779616"/>
        <c:crosses val="autoZero"/>
        <c:auto val="1"/>
        <c:lblOffset val="100"/>
        <c:baseTimeUnit val="years"/>
      </c:dateAx>
      <c:valAx>
        <c:axId val="1227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E-4CB7-B5C8-4A02C8664AEA}"/>
            </c:ext>
          </c:extLst>
        </c:ser>
        <c:dLbls>
          <c:showLegendKey val="0"/>
          <c:showVal val="0"/>
          <c:showCatName val="0"/>
          <c:showSerName val="0"/>
          <c:showPercent val="0"/>
          <c:showBubbleSize val="0"/>
        </c:dLbls>
        <c:gapWidth val="150"/>
        <c:axId val="327104720"/>
        <c:axId val="32710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E-4CB7-B5C8-4A02C8664AEA}"/>
            </c:ext>
          </c:extLst>
        </c:ser>
        <c:dLbls>
          <c:showLegendKey val="0"/>
          <c:showVal val="0"/>
          <c:showCatName val="0"/>
          <c:showSerName val="0"/>
          <c:showPercent val="0"/>
          <c:showBubbleSize val="0"/>
        </c:dLbls>
        <c:marker val="1"/>
        <c:smooth val="0"/>
        <c:axId val="327104720"/>
        <c:axId val="327109424"/>
      </c:lineChart>
      <c:dateAx>
        <c:axId val="327104720"/>
        <c:scaling>
          <c:orientation val="minMax"/>
        </c:scaling>
        <c:delete val="1"/>
        <c:axPos val="b"/>
        <c:numFmt formatCode="ge" sourceLinked="1"/>
        <c:majorTickMark val="none"/>
        <c:minorTickMark val="none"/>
        <c:tickLblPos val="none"/>
        <c:crossAx val="327109424"/>
        <c:crosses val="autoZero"/>
        <c:auto val="1"/>
        <c:lblOffset val="100"/>
        <c:baseTimeUnit val="years"/>
      </c:dateAx>
      <c:valAx>
        <c:axId val="32710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E-4BFD-A2D5-9541F5C5BF34}"/>
            </c:ext>
          </c:extLst>
        </c:ser>
        <c:dLbls>
          <c:showLegendKey val="0"/>
          <c:showVal val="0"/>
          <c:showCatName val="0"/>
          <c:showSerName val="0"/>
          <c:showPercent val="0"/>
          <c:showBubbleSize val="0"/>
        </c:dLbls>
        <c:gapWidth val="150"/>
        <c:axId val="327107856"/>
        <c:axId val="32710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E-4BFD-A2D5-9541F5C5BF34}"/>
            </c:ext>
          </c:extLst>
        </c:ser>
        <c:dLbls>
          <c:showLegendKey val="0"/>
          <c:showVal val="0"/>
          <c:showCatName val="0"/>
          <c:showSerName val="0"/>
          <c:showPercent val="0"/>
          <c:showBubbleSize val="0"/>
        </c:dLbls>
        <c:marker val="1"/>
        <c:smooth val="0"/>
        <c:axId val="327107856"/>
        <c:axId val="327106680"/>
      </c:lineChart>
      <c:dateAx>
        <c:axId val="327107856"/>
        <c:scaling>
          <c:orientation val="minMax"/>
        </c:scaling>
        <c:delete val="1"/>
        <c:axPos val="b"/>
        <c:numFmt formatCode="ge" sourceLinked="1"/>
        <c:majorTickMark val="none"/>
        <c:minorTickMark val="none"/>
        <c:tickLblPos val="none"/>
        <c:crossAx val="327106680"/>
        <c:crosses val="autoZero"/>
        <c:auto val="1"/>
        <c:lblOffset val="100"/>
        <c:baseTimeUnit val="years"/>
      </c:dateAx>
      <c:valAx>
        <c:axId val="32710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1-454F-892F-218B5C8E0840}"/>
            </c:ext>
          </c:extLst>
        </c:ser>
        <c:dLbls>
          <c:showLegendKey val="0"/>
          <c:showVal val="0"/>
          <c:showCatName val="0"/>
          <c:showSerName val="0"/>
          <c:showPercent val="0"/>
          <c:showBubbleSize val="0"/>
        </c:dLbls>
        <c:gapWidth val="150"/>
        <c:axId val="327108248"/>
        <c:axId val="32710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1-454F-892F-218B5C8E0840}"/>
            </c:ext>
          </c:extLst>
        </c:ser>
        <c:dLbls>
          <c:showLegendKey val="0"/>
          <c:showVal val="0"/>
          <c:showCatName val="0"/>
          <c:showSerName val="0"/>
          <c:showPercent val="0"/>
          <c:showBubbleSize val="0"/>
        </c:dLbls>
        <c:marker val="1"/>
        <c:smooth val="0"/>
        <c:axId val="327108248"/>
        <c:axId val="327105896"/>
      </c:lineChart>
      <c:dateAx>
        <c:axId val="327108248"/>
        <c:scaling>
          <c:orientation val="minMax"/>
        </c:scaling>
        <c:delete val="1"/>
        <c:axPos val="b"/>
        <c:numFmt formatCode="ge" sourceLinked="1"/>
        <c:majorTickMark val="none"/>
        <c:minorTickMark val="none"/>
        <c:tickLblPos val="none"/>
        <c:crossAx val="327105896"/>
        <c:crosses val="autoZero"/>
        <c:auto val="1"/>
        <c:lblOffset val="100"/>
        <c:baseTimeUnit val="years"/>
      </c:dateAx>
      <c:valAx>
        <c:axId val="32710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1058.74</c:v>
                </c:pt>
                <c:pt idx="1">
                  <c:v>1214.02</c:v>
                </c:pt>
                <c:pt idx="2" formatCode="#,##0.00;&quot;△&quot;#,##0.00">
                  <c:v>0</c:v>
                </c:pt>
                <c:pt idx="3" formatCode="#,##0.00;&quot;△&quot;#,##0.00">
                  <c:v>0</c:v>
                </c:pt>
                <c:pt idx="4">
                  <c:v>300.33</c:v>
                </c:pt>
              </c:numCache>
            </c:numRef>
          </c:val>
          <c:extLst>
            <c:ext xmlns:c16="http://schemas.microsoft.com/office/drawing/2014/chart" uri="{C3380CC4-5D6E-409C-BE32-E72D297353CC}">
              <c16:uniqueId val="{00000000-F86B-4EC1-82FD-4259A61CD809}"/>
            </c:ext>
          </c:extLst>
        </c:ser>
        <c:dLbls>
          <c:showLegendKey val="0"/>
          <c:showVal val="0"/>
          <c:showCatName val="0"/>
          <c:showSerName val="0"/>
          <c:showPercent val="0"/>
          <c:showBubbleSize val="0"/>
        </c:dLbls>
        <c:gapWidth val="150"/>
        <c:axId val="327104328"/>
        <c:axId val="3271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F86B-4EC1-82FD-4259A61CD809}"/>
            </c:ext>
          </c:extLst>
        </c:ser>
        <c:dLbls>
          <c:showLegendKey val="0"/>
          <c:showVal val="0"/>
          <c:showCatName val="0"/>
          <c:showSerName val="0"/>
          <c:showPercent val="0"/>
          <c:showBubbleSize val="0"/>
        </c:dLbls>
        <c:marker val="1"/>
        <c:smooth val="0"/>
        <c:axId val="327104328"/>
        <c:axId val="327110208"/>
      </c:lineChart>
      <c:dateAx>
        <c:axId val="327104328"/>
        <c:scaling>
          <c:orientation val="minMax"/>
        </c:scaling>
        <c:delete val="1"/>
        <c:axPos val="b"/>
        <c:numFmt formatCode="ge" sourceLinked="1"/>
        <c:majorTickMark val="none"/>
        <c:minorTickMark val="none"/>
        <c:tickLblPos val="none"/>
        <c:crossAx val="327110208"/>
        <c:crosses val="autoZero"/>
        <c:auto val="1"/>
        <c:lblOffset val="100"/>
        <c:baseTimeUnit val="years"/>
      </c:dateAx>
      <c:valAx>
        <c:axId val="3271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94.31</c:v>
                </c:pt>
                <c:pt idx="1">
                  <c:v>92.55</c:v>
                </c:pt>
                <c:pt idx="2">
                  <c:v>85.72</c:v>
                </c:pt>
                <c:pt idx="3">
                  <c:v>83.46</c:v>
                </c:pt>
                <c:pt idx="4">
                  <c:v>83.15</c:v>
                </c:pt>
              </c:numCache>
            </c:numRef>
          </c:val>
          <c:extLst>
            <c:ext xmlns:c16="http://schemas.microsoft.com/office/drawing/2014/chart" uri="{C3380CC4-5D6E-409C-BE32-E72D297353CC}">
              <c16:uniqueId val="{00000000-5F5A-487A-B4EF-37A0AEE7209B}"/>
            </c:ext>
          </c:extLst>
        </c:ser>
        <c:dLbls>
          <c:showLegendKey val="0"/>
          <c:showVal val="0"/>
          <c:showCatName val="0"/>
          <c:showSerName val="0"/>
          <c:showPercent val="0"/>
          <c:showBubbleSize val="0"/>
        </c:dLbls>
        <c:gapWidth val="150"/>
        <c:axId val="327103152"/>
        <c:axId val="32710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5F5A-487A-B4EF-37A0AEE7209B}"/>
            </c:ext>
          </c:extLst>
        </c:ser>
        <c:dLbls>
          <c:showLegendKey val="0"/>
          <c:showVal val="0"/>
          <c:showCatName val="0"/>
          <c:showSerName val="0"/>
          <c:showPercent val="0"/>
          <c:showBubbleSize val="0"/>
        </c:dLbls>
        <c:marker val="1"/>
        <c:smooth val="0"/>
        <c:axId val="327103152"/>
        <c:axId val="327107464"/>
      </c:lineChart>
      <c:dateAx>
        <c:axId val="327103152"/>
        <c:scaling>
          <c:orientation val="minMax"/>
        </c:scaling>
        <c:delete val="1"/>
        <c:axPos val="b"/>
        <c:numFmt formatCode="ge" sourceLinked="1"/>
        <c:majorTickMark val="none"/>
        <c:minorTickMark val="none"/>
        <c:tickLblPos val="none"/>
        <c:crossAx val="327107464"/>
        <c:crosses val="autoZero"/>
        <c:auto val="1"/>
        <c:lblOffset val="100"/>
        <c:baseTimeUnit val="years"/>
      </c:dateAx>
      <c:valAx>
        <c:axId val="32710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172.79</c:v>
                </c:pt>
                <c:pt idx="1">
                  <c:v>176.63</c:v>
                </c:pt>
                <c:pt idx="2">
                  <c:v>190.67</c:v>
                </c:pt>
                <c:pt idx="3">
                  <c:v>196.56</c:v>
                </c:pt>
                <c:pt idx="4">
                  <c:v>197.5</c:v>
                </c:pt>
              </c:numCache>
            </c:numRef>
          </c:val>
          <c:extLst>
            <c:ext xmlns:c16="http://schemas.microsoft.com/office/drawing/2014/chart" uri="{C3380CC4-5D6E-409C-BE32-E72D297353CC}">
              <c16:uniqueId val="{00000000-F4E5-4450-B4CE-28BC222347FE}"/>
            </c:ext>
          </c:extLst>
        </c:ser>
        <c:dLbls>
          <c:showLegendKey val="0"/>
          <c:showVal val="0"/>
          <c:showCatName val="0"/>
          <c:showSerName val="0"/>
          <c:showPercent val="0"/>
          <c:showBubbleSize val="0"/>
        </c:dLbls>
        <c:gapWidth val="150"/>
        <c:axId val="122774520"/>
        <c:axId val="1227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F4E5-4450-B4CE-28BC222347FE}"/>
            </c:ext>
          </c:extLst>
        </c:ser>
        <c:dLbls>
          <c:showLegendKey val="0"/>
          <c:showVal val="0"/>
          <c:showCatName val="0"/>
          <c:showSerName val="0"/>
          <c:showPercent val="0"/>
          <c:showBubbleSize val="0"/>
        </c:dLbls>
        <c:marker val="1"/>
        <c:smooth val="0"/>
        <c:axId val="122774520"/>
        <c:axId val="122774912"/>
      </c:lineChart>
      <c:dateAx>
        <c:axId val="122774520"/>
        <c:scaling>
          <c:orientation val="minMax"/>
        </c:scaling>
        <c:delete val="1"/>
        <c:axPos val="b"/>
        <c:numFmt formatCode="ge" sourceLinked="1"/>
        <c:majorTickMark val="none"/>
        <c:minorTickMark val="none"/>
        <c:tickLblPos val="none"/>
        <c:crossAx val="122774912"/>
        <c:crosses val="autoZero"/>
        <c:auto val="1"/>
        <c:lblOffset val="100"/>
        <c:baseTimeUnit val="years"/>
      </c:dateAx>
      <c:valAx>
        <c:axId val="122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67.95</c:v>
                </c:pt>
                <c:pt idx="1">
                  <c:v>68.83</c:v>
                </c:pt>
                <c:pt idx="2">
                  <c:v>69.349999999999994</c:v>
                </c:pt>
                <c:pt idx="3">
                  <c:v>72.88</c:v>
                </c:pt>
                <c:pt idx="4">
                  <c:v>74.680000000000007</c:v>
                </c:pt>
              </c:numCache>
            </c:numRef>
          </c:val>
          <c:extLst>
            <c:ext xmlns:c16="http://schemas.microsoft.com/office/drawing/2014/chart" uri="{C3380CC4-5D6E-409C-BE32-E72D297353CC}">
              <c16:uniqueId val="{00000000-54DD-4ADA-B321-96918464CDE8}"/>
            </c:ext>
          </c:extLst>
        </c:ser>
        <c:dLbls>
          <c:showLegendKey val="0"/>
          <c:showVal val="0"/>
          <c:showCatName val="0"/>
          <c:showSerName val="0"/>
          <c:showPercent val="0"/>
          <c:showBubbleSize val="0"/>
        </c:dLbls>
        <c:gapWidth val="150"/>
        <c:axId val="327342264"/>
        <c:axId val="3273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54DD-4ADA-B321-96918464CDE8}"/>
            </c:ext>
          </c:extLst>
        </c:ser>
        <c:dLbls>
          <c:showLegendKey val="0"/>
          <c:showVal val="0"/>
          <c:showCatName val="0"/>
          <c:showSerName val="0"/>
          <c:showPercent val="0"/>
          <c:showBubbleSize val="0"/>
        </c:dLbls>
        <c:marker val="1"/>
        <c:smooth val="0"/>
        <c:axId val="327342264"/>
        <c:axId val="327340304"/>
      </c:lineChart>
      <c:dateAx>
        <c:axId val="327342264"/>
        <c:scaling>
          <c:orientation val="minMax"/>
        </c:scaling>
        <c:delete val="1"/>
        <c:axPos val="b"/>
        <c:numFmt formatCode="ge" sourceLinked="1"/>
        <c:majorTickMark val="none"/>
        <c:minorTickMark val="none"/>
        <c:tickLblPos val="none"/>
        <c:crossAx val="327340304"/>
        <c:crosses val="autoZero"/>
        <c:auto val="1"/>
        <c:lblOffset val="100"/>
        <c:baseTimeUnit val="years"/>
      </c:dateAx>
      <c:valAx>
        <c:axId val="3273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75.31</c:v>
                </c:pt>
                <c:pt idx="1">
                  <c:v>76.510000000000005</c:v>
                </c:pt>
                <c:pt idx="2">
                  <c:v>77.73</c:v>
                </c:pt>
                <c:pt idx="3">
                  <c:v>78.19</c:v>
                </c:pt>
                <c:pt idx="4">
                  <c:v>79.83</c:v>
                </c:pt>
              </c:numCache>
            </c:numRef>
          </c:val>
          <c:extLst>
            <c:ext xmlns:c16="http://schemas.microsoft.com/office/drawing/2014/chart" uri="{C3380CC4-5D6E-409C-BE32-E72D297353CC}">
              <c16:uniqueId val="{00000000-CD29-414C-8E64-CA7DB0CAB30D}"/>
            </c:ext>
          </c:extLst>
        </c:ser>
        <c:dLbls>
          <c:showLegendKey val="0"/>
          <c:showVal val="0"/>
          <c:showCatName val="0"/>
          <c:showSerName val="0"/>
          <c:showPercent val="0"/>
          <c:showBubbleSize val="0"/>
        </c:dLbls>
        <c:gapWidth val="150"/>
        <c:axId val="327342656"/>
        <c:axId val="32734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CD29-414C-8E64-CA7DB0CAB30D}"/>
            </c:ext>
          </c:extLst>
        </c:ser>
        <c:dLbls>
          <c:showLegendKey val="0"/>
          <c:showVal val="0"/>
          <c:showCatName val="0"/>
          <c:showSerName val="0"/>
          <c:showPercent val="0"/>
          <c:showBubbleSize val="0"/>
        </c:dLbls>
        <c:marker val="1"/>
        <c:smooth val="0"/>
        <c:axId val="327342656"/>
        <c:axId val="327344616"/>
      </c:lineChart>
      <c:dateAx>
        <c:axId val="327342656"/>
        <c:scaling>
          <c:orientation val="minMax"/>
        </c:scaling>
        <c:delete val="1"/>
        <c:axPos val="b"/>
        <c:numFmt formatCode="ge" sourceLinked="1"/>
        <c:majorTickMark val="none"/>
        <c:minorTickMark val="none"/>
        <c:tickLblPos val="none"/>
        <c:crossAx val="327344616"/>
        <c:crosses val="autoZero"/>
        <c:auto val="1"/>
        <c:lblOffset val="100"/>
        <c:baseTimeUnit val="years"/>
      </c:dateAx>
      <c:valAx>
        <c:axId val="3273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豊後高田市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22809</v>
      </c>
      <c r="AM8" s="50"/>
      <c r="AN8" s="50"/>
      <c r="AO8" s="50"/>
      <c r="AP8" s="50"/>
      <c r="AQ8" s="50"/>
      <c r="AR8" s="50"/>
      <c r="AS8" s="50"/>
      <c r="AT8" s="45">
        <f>データ!T6</f>
        <v>206.24</v>
      </c>
      <c r="AU8" s="45"/>
      <c r="AV8" s="45"/>
      <c r="AW8" s="45"/>
      <c r="AX8" s="45"/>
      <c r="AY8" s="45"/>
      <c r="AZ8" s="45"/>
      <c r="BA8" s="45"/>
      <c r="BB8" s="45">
        <f>データ!U6</f>
        <v>110.59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40.86</v>
      </c>
      <c r="Q10" s="45"/>
      <c r="R10" s="45"/>
      <c r="S10" s="45"/>
      <c r="T10" s="45"/>
      <c r="U10" s="45"/>
      <c r="V10" s="45"/>
      <c r="W10" s="45">
        <f>データ!Q6</f>
        <v>69.73</v>
      </c>
      <c r="X10" s="45"/>
      <c r="Y10" s="45"/>
      <c r="Z10" s="45"/>
      <c r="AA10" s="45"/>
      <c r="AB10" s="45"/>
      <c r="AC10" s="45"/>
      <c r="AD10" s="50">
        <f>データ!R6</f>
        <v>2880</v>
      </c>
      <c r="AE10" s="50"/>
      <c r="AF10" s="50"/>
      <c r="AG10" s="50"/>
      <c r="AH10" s="50"/>
      <c r="AI10" s="50"/>
      <c r="AJ10" s="50"/>
      <c r="AK10" s="2"/>
      <c r="AL10" s="50">
        <f>データ!V6</f>
        <v>9270</v>
      </c>
      <c r="AM10" s="50"/>
      <c r="AN10" s="50"/>
      <c r="AO10" s="50"/>
      <c r="AP10" s="50"/>
      <c r="AQ10" s="50"/>
      <c r="AR10" s="50"/>
      <c r="AS10" s="50"/>
      <c r="AT10" s="45">
        <f>データ!W6</f>
        <v>5.12</v>
      </c>
      <c r="AU10" s="45"/>
      <c r="AV10" s="45"/>
      <c r="AW10" s="45"/>
      <c r="AX10" s="45"/>
      <c r="AY10" s="45"/>
      <c r="AZ10" s="45"/>
      <c r="BA10" s="45"/>
      <c r="BB10" s="45">
        <f>データ!X6</f>
        <v>1810.55</v>
      </c>
      <c r="BC10" s="45"/>
      <c r="BD10" s="45"/>
      <c r="BE10" s="45"/>
      <c r="BF10" s="45"/>
      <c r="BG10" s="45"/>
      <c r="BH10" s="45"/>
      <c r="BI10" s="45"/>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5"/>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5"/>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djl0TKKzZ3AugkZNq4S5dMOyiOpB+6YWkq3TdQaSc60qvDDYjzxMIauhd27iwbgV178Cj7cyl+BcWJW9gMi7SQ==" saltValue="V4ztnWsiQy91NWA0XTdS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90" t="s">
        <v>54</v>
      </c>
      <c r="I3" s="91"/>
      <c r="J3" s="91"/>
      <c r="K3" s="91"/>
      <c r="L3" s="91"/>
      <c r="M3" s="91"/>
      <c r="N3" s="91"/>
      <c r="O3" s="91"/>
      <c r="P3" s="91"/>
      <c r="Q3" s="91"/>
      <c r="R3" s="91"/>
      <c r="S3" s="91"/>
      <c r="T3" s="91"/>
      <c r="U3" s="91"/>
      <c r="V3" s="91"/>
      <c r="W3" s="91"/>
      <c r="X3" s="92"/>
      <c r="Y3" s="96" t="s">
        <v>55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x14ac:dyDescent="0.15">
      <c r="A4" s="28" t="s">
        <v>57</v>
      </c>
      <c r="B4" s="30"/>
      <c r="C4" s="30"/>
      <c r="D4" s="30"/>
      <c r="E4" s="30"/>
      <c r="F4" s="30"/>
      <c r="G4" s="30"/>
      <c r="H4" s="93"/>
      <c r="I4" s="94"/>
      <c r="J4" s="94"/>
      <c r="K4" s="94"/>
      <c r="L4" s="94"/>
      <c r="M4" s="94"/>
      <c r="N4" s="94"/>
      <c r="O4" s="94"/>
      <c r="P4" s="94"/>
      <c r="Q4" s="94"/>
      <c r="R4" s="94"/>
      <c r="S4" s="94"/>
      <c r="T4" s="94"/>
      <c r="U4" s="94"/>
      <c r="V4" s="94"/>
      <c r="W4" s="94"/>
      <c r="X4" s="95"/>
      <c r="Y4" s="89" t="s">
        <v>58</v>
      </c>
      <c r="Z4" s="89"/>
      <c r="AA4" s="89"/>
      <c r="AB4" s="89"/>
      <c r="AC4" s="89"/>
      <c r="AD4" s="89"/>
      <c r="AE4" s="89"/>
      <c r="AF4" s="89"/>
      <c r="AG4" s="89"/>
      <c r="AH4" s="89"/>
      <c r="AI4" s="89"/>
      <c r="AJ4" s="89" t="s">
        <v>59</v>
      </c>
      <c r="AK4" s="89"/>
      <c r="AL4" s="89"/>
      <c r="AM4" s="89"/>
      <c r="AN4" s="89"/>
      <c r="AO4" s="89"/>
      <c r="AP4" s="89"/>
      <c r="AQ4" s="89"/>
      <c r="AR4" s="89"/>
      <c r="AS4" s="89"/>
      <c r="AT4" s="89"/>
      <c r="AU4" s="89" t="s">
        <v>60</v>
      </c>
      <c r="AV4" s="89"/>
      <c r="AW4" s="89"/>
      <c r="AX4" s="89"/>
      <c r="AY4" s="89"/>
      <c r="AZ4" s="89"/>
      <c r="BA4" s="89"/>
      <c r="BB4" s="89"/>
      <c r="BC4" s="89"/>
      <c r="BD4" s="89"/>
      <c r="BE4" s="89"/>
      <c r="BF4" s="89" t="s">
        <v>61</v>
      </c>
      <c r="BG4" s="89"/>
      <c r="BH4" s="89"/>
      <c r="BI4" s="89"/>
      <c r="BJ4" s="89"/>
      <c r="BK4" s="89"/>
      <c r="BL4" s="89"/>
      <c r="BM4" s="89"/>
      <c r="BN4" s="89"/>
      <c r="BO4" s="89"/>
      <c r="BP4" s="89"/>
      <c r="BQ4" s="89" t="s">
        <v>62</v>
      </c>
      <c r="BR4" s="89"/>
      <c r="BS4" s="89"/>
      <c r="BT4" s="89"/>
      <c r="BU4" s="89"/>
      <c r="BV4" s="89"/>
      <c r="BW4" s="89"/>
      <c r="BX4" s="89"/>
      <c r="BY4" s="89"/>
      <c r="BZ4" s="89"/>
      <c r="CA4" s="89"/>
      <c r="CB4" s="89" t="s">
        <v>63</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442097</v>
      </c>
      <c r="D6" s="33">
        <f t="shared" si="3"/>
        <v>47</v>
      </c>
      <c r="E6" s="33">
        <f t="shared" si="3"/>
        <v>17</v>
      </c>
      <c r="F6" s="33">
        <f t="shared" si="3"/>
        <v>1</v>
      </c>
      <c r="G6" s="33">
        <f t="shared" si="3"/>
        <v>0</v>
      </c>
      <c r="H6" s="33" t="str">
        <f t="shared" si="3"/>
        <v>大分県　豊後高田市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40.86</v>
      </c>
      <c r="Q6" s="34">
        <f t="shared" si="3"/>
        <v>69.73</v>
      </c>
      <c r="R6" s="34">
        <f t="shared" si="3"/>
        <v>2880</v>
      </c>
      <c r="S6" s="34">
        <f t="shared" si="3"/>
        <v>22809</v>
      </c>
      <c r="T6" s="34">
        <f t="shared" si="3"/>
        <v>206.24</v>
      </c>
      <c r="U6" s="34">
        <f t="shared" si="3"/>
        <v>110.59</v>
      </c>
      <c r="V6" s="34">
        <f t="shared" si="3"/>
        <v>9270</v>
      </c>
      <c r="W6" s="34">
        <f t="shared" si="3"/>
        <v>5.12</v>
      </c>
      <c r="X6" s="34">
        <f t="shared" si="3"/>
        <v>1810.55</v>
      </c>
      <c r="Y6" s="35">
        <f>IF(Y7="",NA(),Y7)</f>
        <v>71.48</v>
      </c>
      <c r="Z6" s="35">
        <f t="shared" ref="Z6:AH6" si="4">IF(Z7="",NA(),Z7)</f>
        <v>68.73</v>
      </c>
      <c r="AA6" s="35">
        <f t="shared" si="4"/>
        <v>67.27</v>
      </c>
      <c r="AB6" s="35">
        <f t="shared" si="4"/>
        <v>62.61</v>
      </c>
      <c r="AC6" s="35">
        <f t="shared" si="4"/>
        <v>63.58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1058.74</v>
      </c>
      <c r="BG6" s="35">
        <f t="shared" ref="BG6:BO6" si="7">IF(BG7="",NA(),BG7)</f>
        <v>1214.02</v>
      </c>
      <c r="BH6" s="34">
        <f t="shared" si="7"/>
        <v>0</v>
      </c>
      <c r="BI6" s="34">
        <f t="shared" si="7"/>
        <v>0</v>
      </c>
      <c r="BJ6" s="35">
        <f t="shared" si="7"/>
        <v>300.33</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94.31</v>
      </c>
      <c r="BR6" s="35">
        <f t="shared" ref="BR6:BZ6" si="8">IF(BR7="",NA(),BR7)</f>
        <v>92.55</v>
      </c>
      <c r="BS6" s="35">
        <f t="shared" si="8"/>
        <v>85.72</v>
      </c>
      <c r="BT6" s="35">
        <f t="shared" si="8"/>
        <v>83.46</v>
      </c>
      <c r="BU6" s="35">
        <f t="shared" si="8"/>
        <v>83.15</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172.79</v>
      </c>
      <c r="CC6" s="35">
        <f t="shared" ref="CC6:CK6" si="9">IF(CC7="",NA(),CC7)</f>
        <v>176.63</v>
      </c>
      <c r="CD6" s="35">
        <f t="shared" si="9"/>
        <v>190.67</v>
      </c>
      <c r="CE6" s="35">
        <f t="shared" si="9"/>
        <v>196.56</v>
      </c>
      <c r="CF6" s="35">
        <f t="shared" si="9"/>
        <v>197.5</v>
      </c>
      <c r="CG6" s="35">
        <f t="shared" si="9"/>
        <v>248.89</v>
      </c>
      <c r="CH6" s="35">
        <f t="shared" si="9"/>
        <v>250.84</v>
      </c>
      <c r="CI6" s="35">
        <f t="shared" si="9"/>
        <v>235.61</v>
      </c>
      <c r="CJ6" s="35">
        <f t="shared" si="9"/>
        <v>216.21</v>
      </c>
      <c r="CK6" s="35">
        <f t="shared" si="9"/>
        <v>220.31</v>
      </c>
      <c r="CL6" s="34" t="str">
        <f>IF(CL7="","",IF(CL7="-","【-】","【"&amp;SUBSTITUTE(TEXT(CL7,"#,##0.00"),"-","△")&amp;"】"))</f>
        <v>【136.86】</v>
      </c>
      <c r="CM6" s="35">
        <f>IF(CM7="",NA(),CM7)</f>
        <v>67.95</v>
      </c>
      <c r="CN6" s="35">
        <f t="shared" ref="CN6:CV6" si="10">IF(CN7="",NA(),CN7)</f>
        <v>68.83</v>
      </c>
      <c r="CO6" s="35">
        <f t="shared" si="10"/>
        <v>69.349999999999994</v>
      </c>
      <c r="CP6" s="35">
        <f t="shared" si="10"/>
        <v>72.88</v>
      </c>
      <c r="CQ6" s="35">
        <f t="shared" si="10"/>
        <v>74.680000000000007</v>
      </c>
      <c r="CR6" s="35">
        <f t="shared" si="10"/>
        <v>49.89</v>
      </c>
      <c r="CS6" s="35">
        <f t="shared" si="10"/>
        <v>49.39</v>
      </c>
      <c r="CT6" s="35">
        <f t="shared" si="10"/>
        <v>49.25</v>
      </c>
      <c r="CU6" s="35">
        <f t="shared" si="10"/>
        <v>50.24</v>
      </c>
      <c r="CV6" s="35">
        <f t="shared" si="10"/>
        <v>49.68</v>
      </c>
      <c r="CW6" s="34" t="str">
        <f>IF(CW7="","",IF(CW7="-","【-】","【"&amp;SUBSTITUTE(TEXT(CW7,"#,##0.00"),"-","△")&amp;"】"))</f>
        <v>【58.98】</v>
      </c>
      <c r="CX6" s="35">
        <f>IF(CX7="",NA(),CX7)</f>
        <v>75.31</v>
      </c>
      <c r="CY6" s="35">
        <f t="shared" ref="CY6:DG6" si="11">IF(CY7="",NA(),CY7)</f>
        <v>76.510000000000005</v>
      </c>
      <c r="CZ6" s="35">
        <f t="shared" si="11"/>
        <v>77.73</v>
      </c>
      <c r="DA6" s="35">
        <f t="shared" si="11"/>
        <v>78.19</v>
      </c>
      <c r="DB6" s="35">
        <f t="shared" si="11"/>
        <v>79.83</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0.14000000000000001</v>
      </c>
      <c r="EH6" s="35">
        <f t="shared" si="14"/>
        <v>0.81</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442097</v>
      </c>
      <c r="D7" s="37">
        <v>47</v>
      </c>
      <c r="E7" s="37">
        <v>17</v>
      </c>
      <c r="F7" s="37">
        <v>1</v>
      </c>
      <c r="G7" s="37">
        <v>0</v>
      </c>
      <c r="H7" s="37" t="s">
        <v>98</v>
      </c>
      <c r="I7" s="37" t="s">
        <v>99</v>
      </c>
      <c r="J7" s="37" t="s">
        <v>100</v>
      </c>
      <c r="K7" s="37" t="s">
        <v>101</v>
      </c>
      <c r="L7" s="37" t="s">
        <v>102</v>
      </c>
      <c r="M7" s="37" t="s">
        <v>103</v>
      </c>
      <c r="N7" s="38" t="s">
        <v>104</v>
      </c>
      <c r="O7" s="38" t="s">
        <v>105</v>
      </c>
      <c r="P7" s="38">
        <v>40.86</v>
      </c>
      <c r="Q7" s="38">
        <v>69.73</v>
      </c>
      <c r="R7" s="38">
        <v>2880</v>
      </c>
      <c r="S7" s="38">
        <v>22809</v>
      </c>
      <c r="T7" s="38">
        <v>206.24</v>
      </c>
      <c r="U7" s="38">
        <v>110.59</v>
      </c>
      <c r="V7" s="38">
        <v>9270</v>
      </c>
      <c r="W7" s="38">
        <v>5.12</v>
      </c>
      <c r="X7" s="38">
        <v>1810.55</v>
      </c>
      <c r="Y7" s="38">
        <v>71.48</v>
      </c>
      <c r="Z7" s="38">
        <v>68.73</v>
      </c>
      <c r="AA7" s="38">
        <v>67.27</v>
      </c>
      <c r="AB7" s="38">
        <v>62.61</v>
      </c>
      <c r="AC7" s="38">
        <v>63.58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1058.74</v>
      </c>
      <c r="BG7" s="38">
        <v>1214.02</v>
      </c>
      <c r="BH7" s="38">
        <v>0</v>
      </c>
      <c r="BI7" s="38">
        <v>0</v>
      </c>
      <c r="BJ7" s="38">
        <v>300.33</v>
      </c>
      <c r="BK7" s="38">
        <v>1203.71</v>
      </c>
      <c r="BL7" s="38">
        <v>1162.3599999999999</v>
      </c>
      <c r="BM7" s="38">
        <v>1047.6500000000001</v>
      </c>
      <c r="BN7" s="38">
        <v>1124.26</v>
      </c>
      <c r="BO7" s="38">
        <v>1048.23</v>
      </c>
      <c r="BP7" s="38">
        <v>682.78</v>
      </c>
      <c r="BQ7" s="38">
        <v>94.31</v>
      </c>
      <c r="BR7" s="38">
        <v>92.55</v>
      </c>
      <c r="BS7" s="38">
        <v>85.72</v>
      </c>
      <c r="BT7" s="38">
        <v>83.46</v>
      </c>
      <c r="BU7" s="38">
        <v>83.15</v>
      </c>
      <c r="BV7" s="38">
        <v>69.739999999999995</v>
      </c>
      <c r="BW7" s="38">
        <v>68.209999999999994</v>
      </c>
      <c r="BX7" s="38">
        <v>74.040000000000006</v>
      </c>
      <c r="BY7" s="38">
        <v>80.58</v>
      </c>
      <c r="BZ7" s="38">
        <v>78.92</v>
      </c>
      <c r="CA7" s="38">
        <v>100.91</v>
      </c>
      <c r="CB7" s="38">
        <v>172.79</v>
      </c>
      <c r="CC7" s="38">
        <v>176.63</v>
      </c>
      <c r="CD7" s="38">
        <v>190.67</v>
      </c>
      <c r="CE7" s="38">
        <v>196.56</v>
      </c>
      <c r="CF7" s="38">
        <v>197.5</v>
      </c>
      <c r="CG7" s="38">
        <v>248.89</v>
      </c>
      <c r="CH7" s="38">
        <v>250.84</v>
      </c>
      <c r="CI7" s="38">
        <v>235.61</v>
      </c>
      <c r="CJ7" s="38">
        <v>216.21</v>
      </c>
      <c r="CK7" s="38">
        <v>220.31</v>
      </c>
      <c r="CL7" s="38">
        <v>136.86000000000001</v>
      </c>
      <c r="CM7" s="38">
        <v>67.95</v>
      </c>
      <c r="CN7" s="38">
        <v>68.83</v>
      </c>
      <c r="CO7" s="38">
        <v>69.349999999999994</v>
      </c>
      <c r="CP7" s="38">
        <v>72.88</v>
      </c>
      <c r="CQ7" s="38">
        <v>74.680000000000007</v>
      </c>
      <c r="CR7" s="38">
        <v>49.89</v>
      </c>
      <c r="CS7" s="38">
        <v>49.39</v>
      </c>
      <c r="CT7" s="38">
        <v>49.25</v>
      </c>
      <c r="CU7" s="38">
        <v>50.24</v>
      </c>
      <c r="CV7" s="38">
        <v>49.68</v>
      </c>
      <c r="CW7" s="38">
        <v>58.98</v>
      </c>
      <c r="CX7" s="38">
        <v>75.31</v>
      </c>
      <c r="CY7" s="38">
        <v>76.510000000000005</v>
      </c>
      <c r="CZ7" s="38">
        <v>77.73</v>
      </c>
      <c r="DA7" s="38">
        <v>78.19</v>
      </c>
      <c r="DB7" s="38">
        <v>79.83</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0.14000000000000001</v>
      </c>
      <c r="EH7" s="38">
        <v>0.81</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2020-02-21T07:21:41Z</cp:lastPrinted>
  <dcterms:created xsi:type="dcterms:W3CDTF">2019-12-05T05:07:55Z</dcterms:created>
  <dcterms:modified xsi:type="dcterms:W3CDTF">2020-02-21T07:31:33Z</dcterms:modified>
  <cp:category/>
</cp:coreProperties>
</file>