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生活排水\経営分析\H30\"/>
    </mc:Choice>
  </mc:AlternateContent>
  <workbookProtection workbookAlgorithmName="SHA-512" workbookHashValue="1M/BOPa3If2o+H3v1E67NWQk2TtwBWTe7hSpnW2sLmj0EeCAqS5gD9iaiBU556eaSnY65HM01ga+Lcx0qMF6xA==" workbookSaltValue="aBqfAIdyruDqsNzGgOUK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<sst xmlns="http://schemas.openxmlformats.org/spreadsheetml/2006/main" count="239" uniqueCount="112">
  <si>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</si>
  <si>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</si>
  <si>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</si>
  <si>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</si>
  <si>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</si>
  <si>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</si>
  <si>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</si>
  <si>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</si>
  <si>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</si>
  <si>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</si>
  <si>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</si>
  <si>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</si>
  <si>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</si>
  <si>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</si>
  <si>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</si>
  <si>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</si>
  <si>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</si>
  <si>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</si>
  <si>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</si>
  <si>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</si>
  <si>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</si>
  <si>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</si>
  <si>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</si>
  <si>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</si>
  <si>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</si>
  <si>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</si>
  <si>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</si>
  <si>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</si>
  <si>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</si>
  <si>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</si>
  <si>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</si>
  <si>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</si>
  <si>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</si>
  <si>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</si>
  <si>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</si>
  <si>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</si>
  <si>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</si>
  <si>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</si>
  <si>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</si>
  <si>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</si>
  <si>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</si>
  <si>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</si>
  <si>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</si>
  <si>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</si>
  <si>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</si>
  <si>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</si>
  <si>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</si>
  <si>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</si>
  <si>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</si>
  <si>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</si>
  <si>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</si>
  <si>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</si>
  <si>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</si>
  <si>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</si>
  <si>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</si>
  <si>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</si>
  <si>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</si>
  <si>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</si>
  <si>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</si>
  <si>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</si>
  <si>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</si>
  <si>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</si>
  <si>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</si>
  <si>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</si>
  <si>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</si>
  <si>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</si>
  <si>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</si>
  <si>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</si>
  <si>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</si>
  <si>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</si>
  <si>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</si>
  <si>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</si>
  <si>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</si>
  <si>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</si>
  <si>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</si>
  <si>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</si>
  <si>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</si>
  <si>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</si>
  <si>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</si>
  <si>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</si>
  <si>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</si>
  <si>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</si>
  <si>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</si>
  <si>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</si>
  <si>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</si>
  <si>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</si>
  <si>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</si>
  <si>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</si>
  <si>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</si>
  <si>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</si>
  <si>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</si>
  <si>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</si>
  <si>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</si>
  <si>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</si>
  <si>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</si>
  <si>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</si>
  <si>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</si>
  <si>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</si>
  <si>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</si>
  <si>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</si>
  <si>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</si>
  <si>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</si>
  <si>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</si>
  <si>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</si>
  <si>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</si>
  <si>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</si>
  <si>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</si>
  <si>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</si>
  <si>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</si>
  <si>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度から、市町村設置型浄化槽の整備を進めており、毎年70基程度の浄化槽が設置されています。設置から10年程度が経過した浄化槽のブロアー等の修理費用が増加してきており、今後も維持管理にかかる費用が年々増加していくことが予想されます。</t>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</si>
  <si>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rPh sb="76" eb="78">
      <t>ミナオ</t>
    </rPh>
    <phoneticPr fontId="4"/>
  </si>
  <si>
    <r>
      <rPr>
        <sz val="11"/>
        <rFont val="ＭＳ ゴシック"/>
        <family val="3"/>
        <charset val="128"/>
      </rPr>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支払消費税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⑧『水洗化率』：基本的に100%ですが、年度内に浄化槽を設置しているが、基準日である3月31日までに供用開始ができないところがあるため率が100％となっていません。</t>
    </r>
    <rPh sb="21" eb="23">
      <t>ジョウキョウ</t>
    </rPh>
    <rPh sb="58" eb="60">
      <t>ネンネン</t>
    </rPh>
    <rPh sb="60" eb="62">
      <t>ゲンショウ</t>
    </rPh>
    <rPh sb="62" eb="64">
      <t>ケイコウ</t>
    </rPh>
    <rPh sb="73" eb="75">
      <t>ショウカン</t>
    </rPh>
    <rPh sb="75" eb="77">
      <t>シュウリョウ</t>
    </rPh>
    <rPh sb="77" eb="78">
      <t>ガク</t>
    </rPh>
    <rPh sb="88" eb="90">
      <t>ジギョウ</t>
    </rPh>
    <rPh sb="90" eb="92">
      <t>キボ</t>
    </rPh>
    <rPh sb="92" eb="94">
      <t>ヒリツ</t>
    </rPh>
    <rPh sb="160" eb="162">
      <t>ヒツヨウ</t>
    </rPh>
    <rPh sb="187" eb="189">
      <t>スイジュン</t>
    </rPh>
    <rPh sb="227" eb="228">
      <t>カンガ</t>
    </rPh>
    <rPh sb="280" eb="281">
      <t>ア</t>
    </rPh>
    <rPh sb="287" eb="2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</si>
</sst>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5-4ABF-B93D-12B8F2C656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35-4ABF-B93D-12B8F2C656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53-43B9-B1D2-4A912A6645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A853-43B9-B1D2-4A912A6645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98.44</c:v>
                </c:pt>
                <c:pt idx="1">
                  <c:v>98.97</c:v>
                </c:pt>
                <c:pt idx="2">
                  <c:v>99.58</c:v>
                </c:pt>
                <c:pt idx="3">
                  <c:v>98.94</c:v>
                </c:pt>
                <c:pt idx="4">
                  <c:v>98.87</c:v>
                </c:pt>
              </c:numCache>
            </c:numRef>
          </c:val>
          <c:extLst>
            <c:ext xmlns:c16="http://schemas.microsoft.com/office/drawing/2014/chart" uri="{C3380CC4-5D6E-409C-BE32-E72D297353CC}">
              <c16:uniqueId val="{00000000-25B6-4B82-8807-5A23752F4A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5B6-4B82-8807-5A23752F4A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106.01</c:v>
                </c:pt>
                <c:pt idx="1">
                  <c:v>106.07</c:v>
                </c:pt>
                <c:pt idx="2">
                  <c:v>107.97</c:v>
                </c:pt>
                <c:pt idx="3">
                  <c:v>107.45</c:v>
                </c:pt>
                <c:pt idx="4">
                  <c:v>106.6</c:v>
                </c:pt>
              </c:numCache>
            </c:numRef>
          </c:val>
          <c:extLst>
            <c:ext xmlns:c16="http://schemas.microsoft.com/office/drawing/2014/chart" uri="{C3380CC4-5D6E-409C-BE32-E72D297353CC}">
              <c16:uniqueId val="{00000000-07B4-4897-A17D-049ACC9F6B2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4-4897-A17D-049ACC9F6B2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D-46A5-8179-CBAD2B5972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D-46A5-8179-CBAD2B5972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A-404C-B3C0-90D8A8F5EE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A-404C-B3C0-90D8A8F5EE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C-4323-ADF0-DA3BCC5C21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C-4323-ADF0-DA3BCC5C21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5-42C0-9BDC-B9965720D9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5-42C0-9BDC-B9965720D9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126.34</c:v>
                </c:pt>
                <c:pt idx="1">
                  <c:v>103.09</c:v>
                </c:pt>
                <c:pt idx="2">
                  <c:v>83.71</c:v>
                </c:pt>
                <c:pt idx="3">
                  <c:v>79.27</c:v>
                </c:pt>
                <c:pt idx="4">
                  <c:v>74.16</c:v>
                </c:pt>
              </c:numCache>
            </c:numRef>
          </c:val>
          <c:extLst>
            <c:ext xmlns:c16="http://schemas.microsoft.com/office/drawing/2014/chart" uri="{C3380CC4-5D6E-409C-BE32-E72D297353CC}">
              <c16:uniqueId val="{00000000-71FB-400D-90AE-8CEF0991D6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71FB-400D-90AE-8CEF0991D6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87.64</c:v>
                </c:pt>
                <c:pt idx="1">
                  <c:v>86.46</c:v>
                </c:pt>
                <c:pt idx="2">
                  <c:v>82.04</c:v>
                </c:pt>
                <c:pt idx="3">
                  <c:v>86.75</c:v>
                </c:pt>
                <c:pt idx="4">
                  <c:v>85.62</c:v>
                </c:pt>
              </c:numCache>
            </c:numRef>
          </c:val>
          <c:extLst>
            <c:ext xmlns:c16="http://schemas.microsoft.com/office/drawing/2014/chart" uri="{C3380CC4-5D6E-409C-BE32-E72D297353CC}">
              <c16:uniqueId val="{00000000-C826-4E43-A9DE-D7A1003779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C826-4E43-A9DE-D7A1003779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370.14</c:v>
                </c:pt>
                <c:pt idx="1">
                  <c:v>389.52</c:v>
                </c:pt>
                <c:pt idx="2">
                  <c:v>429.37</c:v>
                </c:pt>
                <c:pt idx="3">
                  <c:v>423.7</c:v>
                </c:pt>
                <c:pt idx="4">
                  <c:v>454.54</c:v>
                </c:pt>
              </c:numCache>
            </c:numRef>
          </c:val>
          <c:extLst>
            <c:ext xmlns:c16="http://schemas.microsoft.com/office/drawing/2014/chart" uri="{C3380CC4-5D6E-409C-BE32-E72D297353CC}">
              <c16:uniqueId val="{00000000-EE21-43D3-89F2-81BC658F15D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EE21-43D3-89F2-81BC658F15D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竹田市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21886</v>
      </c>
      <c r="AM8" s="75"/>
      <c r="AN8" s="75"/>
      <c r="AO8" s="75"/>
      <c r="AP8" s="75"/>
      <c r="AQ8" s="75"/>
      <c r="AR8" s="75"/>
      <c r="AS8" s="75"/>
      <c r="AT8" s="74">
        <f>データ!T6</f>
        <v>477.53</v>
      </c>
      <c r="AU8" s="74"/>
      <c r="AV8" s="74"/>
      <c r="AW8" s="74"/>
      <c r="AX8" s="74"/>
      <c r="AY8" s="74"/>
      <c r="AZ8" s="74"/>
      <c r="BA8" s="74"/>
      <c r="BB8" s="74">
        <f>データ!U6</f>
        <v>45.83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15.53</v>
      </c>
      <c r="Q10" s="74"/>
      <c r="R10" s="74"/>
      <c r="S10" s="74"/>
      <c r="T10" s="74"/>
      <c r="U10" s="74"/>
      <c r="V10" s="74"/>
      <c r="W10" s="74">
        <f>データ!Q6</f>
        <v>100</v>
      </c>
      <c r="X10" s="74"/>
      <c r="Y10" s="74"/>
      <c r="Z10" s="74"/>
      <c r="AA10" s="74"/>
      <c r="AB10" s="74"/>
      <c r="AC10" s="74"/>
      <c r="AD10" s="75">
        <f>データ!R6</f>
        <v>4006</v>
      </c>
      <c r="AE10" s="75"/>
      <c r="AF10" s="75"/>
      <c r="AG10" s="75"/>
      <c r="AH10" s="75"/>
      <c r="AI10" s="75"/>
      <c r="AJ10" s="75"/>
      <c r="AK10" s="2"/>
      <c r="AL10" s="75">
        <f>データ!V6</f>
        <v>3361</v>
      </c>
      <c r="AM10" s="75"/>
      <c r="AN10" s="75"/>
      <c r="AO10" s="75"/>
      <c r="AP10" s="75"/>
      <c r="AQ10" s="75"/>
      <c r="AR10" s="75"/>
      <c r="AS10" s="75"/>
      <c r="AT10" s="74">
        <f>データ!W6</f>
        <v>0.39</v>
      </c>
      <c r="AU10" s="74"/>
      <c r="AV10" s="74"/>
      <c r="AW10" s="74"/>
      <c r="AX10" s="74"/>
      <c r="AY10" s="74"/>
      <c r="AZ10" s="74"/>
      <c r="BA10" s="74"/>
      <c r="BB10" s="74">
        <f>データ!X6</f>
        <v>8617.9500000000007</v>
      </c>
      <c r="BC10" s="74"/>
      <c r="BD10" s="74"/>
      <c r="BE10" s="74"/>
      <c r="BF10" s="74"/>
      <c r="BG10" s="74"/>
      <c r="BH10" s="74"/>
      <c r="BI10" s="74"/>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vGZtggP33Nn8a+6CUJPYKWTCIkbqtA/v/E8EWwoBkOXfWB4T22P/nb5Hux/NdB7ZF6Jfo+2W918ZnrGeAcMnhQ==" saltValue="BanSOmNFZ9yCqXnuBHtm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442089</v>
      </c>
      <c r="D6" s="33">
        <f t="shared" si="3"/>
        <v>47</v>
      </c>
      <c r="E6" s="33">
        <f t="shared" si="3"/>
        <v>18</v>
      </c>
      <c r="F6" s="33">
        <f t="shared" si="3"/>
        <v>0</v>
      </c>
      <c r="G6" s="33">
        <f t="shared" si="3"/>
        <v>0</v>
      </c>
      <c r="H6" s="33" t="str">
        <f t="shared" si="3"/>
        <v>大分県　竹田市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15.53</v>
      </c>
      <c r="Q6" s="34">
        <f t="shared" si="3"/>
        <v>100</v>
      </c>
      <c r="R6" s="34">
        <f t="shared" si="3"/>
        <v>4006</v>
      </c>
      <c r="S6" s="34">
        <f t="shared" si="3"/>
        <v>21886</v>
      </c>
      <c r="T6" s="34">
        <f t="shared" si="3"/>
        <v>477.53</v>
      </c>
      <c r="U6" s="34">
        <f t="shared" si="3"/>
        <v>45.83</v>
      </c>
      <c r="V6" s="34">
        <f t="shared" si="3"/>
        <v>3361</v>
      </c>
      <c r="W6" s="34">
        <f t="shared" si="3"/>
        <v>0.39</v>
      </c>
      <c r="X6" s="34">
        <f t="shared" si="3"/>
        <v>8617.9500000000007</v>
      </c>
      <c r="Y6" s="35">
        <f>IF(Y7="",NA(),Y7)</f>
        <v>106.01</v>
      </c>
      <c r="Z6" s="35">
        <f t="shared" ref="Z6:AH6" si="4">IF(Z7="",NA(),Z7)</f>
        <v>106.07</v>
      </c>
      <c r="AA6" s="35">
        <f t="shared" si="4"/>
        <v>107.97</v>
      </c>
      <c r="AB6" s="35">
        <f t="shared" si="4"/>
        <v>107.45</v>
      </c>
      <c r="AC6" s="35">
        <f t="shared" si="4"/>
        <v>106.6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126.34</v>
      </c>
      <c r="BG6" s="35">
        <f t="shared" ref="BG6:BO6" si="7">IF(BG7="",NA(),BG7)</f>
        <v>103.09</v>
      </c>
      <c r="BH6" s="35">
        <f t="shared" si="7"/>
        <v>83.71</v>
      </c>
      <c r="BI6" s="35">
        <f t="shared" si="7"/>
        <v>79.27</v>
      </c>
      <c r="BJ6" s="35">
        <f t="shared" si="7"/>
        <v>74.16</v>
      </c>
      <c r="BK6" s="35">
        <f t="shared" si="7"/>
        <v>416.91</v>
      </c>
      <c r="BL6" s="35">
        <f t="shared" si="7"/>
        <v>392.19</v>
      </c>
      <c r="BM6" s="35">
        <f t="shared" si="7"/>
        <v>413.5</v>
      </c>
      <c r="BN6" s="35">
        <f t="shared" si="7"/>
        <v>407.42</v>
      </c>
      <c r="BO6" s="35">
        <f t="shared" si="7"/>
        <v>386.46</v>
      </c>
      <c r="BP6" s="34" t="str">
        <f>IF(BP7="","",IF(BP7="-","【-】","【"&amp;SUBSTITUTE(TEXT(BP7,"#,##0.00"),"-","△")&amp;"】"))</f>
        <v>【325.02】</v>
      </c>
      <c r="BQ6" s="35">
        <f>IF(BQ7="",NA(),BQ7)</f>
        <v>87.64</v>
      </c>
      <c r="BR6" s="35">
        <f t="shared" ref="BR6:BZ6" si="8">IF(BR7="",NA(),BR7)</f>
        <v>86.46</v>
      </c>
      <c r="BS6" s="35">
        <f t="shared" si="8"/>
        <v>82.04</v>
      </c>
      <c r="BT6" s="35">
        <f t="shared" si="8"/>
        <v>86.75</v>
      </c>
      <c r="BU6" s="35">
        <f t="shared" si="8"/>
        <v>85.62</v>
      </c>
      <c r="BV6" s="35">
        <f t="shared" si="8"/>
        <v>57.93</v>
      </c>
      <c r="BW6" s="35">
        <f t="shared" si="8"/>
        <v>57.03</v>
      </c>
      <c r="BX6" s="35">
        <f t="shared" si="8"/>
        <v>55.84</v>
      </c>
      <c r="BY6" s="35">
        <f t="shared" si="8"/>
        <v>57.08</v>
      </c>
      <c r="BZ6" s="35">
        <f t="shared" si="8"/>
        <v>55.85</v>
      </c>
      <c r="CA6" s="34" t="str">
        <f>IF(CA7="","",IF(CA7="-","【-】","【"&amp;SUBSTITUTE(TEXT(CA7,"#,##0.00"),"-","△")&amp;"】"))</f>
        <v>【60.61】</v>
      </c>
      <c r="CB6" s="35">
        <f>IF(CB7="",NA(),CB7)</f>
        <v>370.14</v>
      </c>
      <c r="CC6" s="35">
        <f t="shared" ref="CC6:CK6" si="9">IF(CC7="",NA(),CC7)</f>
        <v>389.52</v>
      </c>
      <c r="CD6" s="35">
        <f t="shared" si="9"/>
        <v>429.37</v>
      </c>
      <c r="CE6" s="35">
        <f t="shared" si="9"/>
        <v>423.7</v>
      </c>
      <c r="CF6" s="35">
        <f t="shared" si="9"/>
        <v>454.54</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98.44</v>
      </c>
      <c r="CY6" s="35">
        <f t="shared" ref="CY6:DG6" si="11">IF(CY7="",NA(),CY7)</f>
        <v>98.97</v>
      </c>
      <c r="CZ6" s="35">
        <f t="shared" si="11"/>
        <v>99.58</v>
      </c>
      <c r="DA6" s="35">
        <f t="shared" si="11"/>
        <v>98.94</v>
      </c>
      <c r="DB6" s="35">
        <f t="shared" si="11"/>
        <v>98.87</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442089</v>
      </c>
      <c r="D7" s="37">
        <v>47</v>
      </c>
      <c r="E7" s="37">
        <v>18</v>
      </c>
      <c r="F7" s="37">
        <v>0</v>
      </c>
      <c r="G7" s="37">
        <v>0</v>
      </c>
      <c r="H7" s="37" t="s">
        <v>96</v>
      </c>
      <c r="I7" s="37" t="s">
        <v>97</v>
      </c>
      <c r="J7" s="37" t="s">
        <v>98</v>
      </c>
      <c r="K7" s="37" t="s">
        <v>99</v>
      </c>
      <c r="L7" s="37" t="s">
        <v>100</v>
      </c>
      <c r="M7" s="37" t="s">
        <v>101</v>
      </c>
      <c r="N7" s="38" t="s">
        <v>102</v>
      </c>
      <c r="O7" s="38" t="s">
        <v>103</v>
      </c>
      <c r="P7" s="38">
        <v>15.53</v>
      </c>
      <c r="Q7" s="38">
        <v>100</v>
      </c>
      <c r="R7" s="38">
        <v>4006</v>
      </c>
      <c r="S7" s="38">
        <v>21886</v>
      </c>
      <c r="T7" s="38">
        <v>477.53</v>
      </c>
      <c r="U7" s="38">
        <v>45.83</v>
      </c>
      <c r="V7" s="38">
        <v>3361</v>
      </c>
      <c r="W7" s="38">
        <v>0.39</v>
      </c>
      <c r="X7" s="38">
        <v>8617.9500000000007</v>
      </c>
      <c r="Y7" s="38">
        <v>106.01</v>
      </c>
      <c r="Z7" s="38">
        <v>106.07</v>
      </c>
      <c r="AA7" s="38">
        <v>107.97</v>
      </c>
      <c r="AB7" s="38">
        <v>107.45</v>
      </c>
      <c r="AC7" s="38">
        <v>106.6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126.34</v>
      </c>
      <c r="BG7" s="38">
        <v>103.09</v>
      </c>
      <c r="BH7" s="38">
        <v>83.71</v>
      </c>
      <c r="BI7" s="38">
        <v>79.27</v>
      </c>
      <c r="BJ7" s="38">
        <v>74.16</v>
      </c>
      <c r="BK7" s="38">
        <v>416.91</v>
      </c>
      <c r="BL7" s="38">
        <v>392.19</v>
      </c>
      <c r="BM7" s="38">
        <v>413.5</v>
      </c>
      <c r="BN7" s="38">
        <v>407.42</v>
      </c>
      <c r="BO7" s="38">
        <v>386.46</v>
      </c>
      <c r="BP7" s="38">
        <v>325.02</v>
      </c>
      <c r="BQ7" s="38">
        <v>87.64</v>
      </c>
      <c r="BR7" s="38">
        <v>86.46</v>
      </c>
      <c r="BS7" s="38">
        <v>82.04</v>
      </c>
      <c r="BT7" s="38">
        <v>86.75</v>
      </c>
      <c r="BU7" s="38">
        <v>85.62</v>
      </c>
      <c r="BV7" s="38">
        <v>57.93</v>
      </c>
      <c r="BW7" s="38">
        <v>57.03</v>
      </c>
      <c r="BX7" s="38">
        <v>55.84</v>
      </c>
      <c r="BY7" s="38">
        <v>57.08</v>
      </c>
      <c r="BZ7" s="38">
        <v>55.85</v>
      </c>
      <c r="CA7" s="38">
        <v>60.61</v>
      </c>
      <c r="CB7" s="38">
        <v>370.14</v>
      </c>
      <c r="CC7" s="38">
        <v>389.52</v>
      </c>
      <c r="CD7" s="38">
        <v>429.37</v>
      </c>
      <c r="CE7" s="38">
        <v>423.7</v>
      </c>
      <c r="CF7" s="38">
        <v>454.54</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98.44</v>
      </c>
      <c r="CY7" s="38">
        <v>98.97</v>
      </c>
      <c r="CZ7" s="38">
        <v>99.58</v>
      </c>
      <c r="DA7" s="38">
        <v>98.94</v>
      </c>
      <c r="DB7" s="38">
        <v>98.87</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2020-01-15T03:11:20Z</cp:lastPrinted>
  <dcterms:created xsi:type="dcterms:W3CDTF">2019-12-05T05:30:36Z</dcterms:created>
  <dcterms:modified xsi:type="dcterms:W3CDTF">2020-01-15T03:15:39Z</dcterms:modified>
  <cp:category/>
</cp:coreProperties>
</file>