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1\Desktop\調査もの\"/>
    </mc:Choice>
  </mc:AlternateContent>
  <workbookProtection workbookAlgorithmName="SHA-512" workbookHashValue="RFsWTgONrlPRzP8y1KfCXpaXhMwDmBZHcIMnYl6BcaYLDsDQao5PAjrGdmYwXRu9WlHnr6gDjSgxJ2jX/FcOOA==" workbookSaltValue="mKKv0hWIIC79VOx+mV2LAw=="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<sst xmlns="http://schemas.openxmlformats.org/spreadsheetml/2006/main" count="225" uniqueCount="112">
  <si>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</si>
  <si>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</si>
  <si>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</si>
  <si>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</si>
  <si>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</si>
  <si>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</si>
  <si>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</si>
  <si>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</si>
  <si>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</si>
  <si>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</si>
  <si>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</si>
  <si>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</si>
  <si>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</si>
  <si>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</si>
  <si>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</si>
  <si>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</si>
  <si>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</si>
  <si>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</si>
  <si>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</si>
  <si>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</si>
  <si>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</si>
  <si>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</si>
  <si>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</si>
  <si>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</si>
  <si>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</si>
  <si>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</si>
  <si>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</si>
  <si>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</si>
  <si>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</si>
  <si>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</si>
  <si>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</si>
  <si>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</si>
  <si>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</si>
  <si>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</si>
  <si>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</si>
  <si>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</si>
  <si>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</si>
  <si>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</si>
  <si>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</si>
  <si>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</si>
  <si>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</si>
  <si>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</si>
  <si>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</si>
  <si>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</si>
  <si>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</si>
  <si>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</si>
  <si>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</si>
  <si>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</si>
  <si>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</si>
  <si>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</si>
  <si>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</si>
  <si>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</si>
  <si>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</si>
  <si>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</si>
  <si>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</si>
  <si>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</si>
  <si>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</si>
  <si>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</si>
  <si>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</si>
  <si>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</si>
  <si>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</si>
  <si>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</si>
  <si>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</si>
  <si>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</si>
  <si>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</si>
  <si>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</si>
  <si>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</si>
  <si>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</si>
  <si>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</si>
  <si>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</si>
  <si>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</si>
  <si>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</si>
  <si>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</si>
  <si>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</si>
  <si>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</si>
  <si>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</si>
  <si>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</si>
  <si>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</si>
  <si>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</si>
  <si>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</si>
  <si>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</si>
  <si>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</si>
  <si>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</si>
  <si>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</si>
  <si>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</si>
  <si>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</si>
  <si>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</si>
  <si>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</si>
  <si>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</si>
  <si>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</si>
  <si>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</si>
  <si>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</si>
  <si>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</si>
  <si>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</si>
  <si>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</si>
  <si>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</si>
  <si>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</si>
  <si>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</si>
  <si>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</si>
  <si>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</si>
  <si>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</si>
  <si>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</si>
  <si>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</si>
  <si>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</si>
  <si>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</si>
  <si>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</si>
  <si>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</si>
  <si>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</si>
  <si>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</si>
  <si>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の経営は、給水収益に加え一般会計からの繰入金なしではできない状況です。今後、上水道との統合を計画しており、策定した簡易水道事業の統合を加味した新水道ビジョン及び経営戦略に沿って、経営基盤の強化を図っていきます。</t>
    <rPh sb="74" eb="75">
      <t>シン</t>
    </rPh>
    <rPh sb="75" eb="77">
      <t>スイドウ</t>
    </rPh>
    <rPh sb="81" eb="82">
      <t>オヨ</t>
    </rPh>
    <rPh sb="83" eb="85">
      <t>ケイエイ</t>
    </rPh>
    <rPh sb="85" eb="87">
      <t>センリャク</t>
    </rPh>
    <phoneticPr fontId="4"/>
  </si>
  <si>
    <t>①『収益的収支比率』：債権回収業務の民営化により給水収益は増加し類似団体ともほぼ同程度の率となりました。また、収益的収支比率は一般会計からの繰入金により増減しています。今後、基準外の繰入が不要となるように経費等の削減に努めていく必要があります。
④『企業債残高対給水収益比率』：近年減少傾向にあり、類似団体平均値と比較して低い比率となっていますが、今後、施設整備や老朽化した施設の更新等による企業債の増加が見込まれます。
⑤『料金回収率』：平成26年度を除いては類似団体平均値と同水準で推移しています。今後、上水道との統合を踏まえ、上水道との料金格差をなくすため、段階的な料金改定を行う予定です。
⑥『給水原価』：類似団体平均値と同水準で推移しています。今後も経費の抑制に努めていきます。
⑦『施設利用率』：平成29年度では類似団体平均値と比較し高い比率となっていますが、今後、給水人口の減少により、施設の遊休化が懸念されるため、上水道との統合を踏まえ、施設の統廃合を図っていく必要があります。
⑧『有収率』：類似団体平均値と比較して低くなっています。配水管の漏水が原因と考えられるため、修繕工事などによる漏水対策が急務となっています。</t>
    <rPh sb="2" eb="5">
      <t>シュウエキテキ</t>
    </rPh>
    <rPh sb="5" eb="7">
      <t>シュウシ</t>
    </rPh>
    <rPh sb="11" eb="13">
      <t>サイケン</t>
    </rPh>
    <rPh sb="13" eb="15">
      <t>カイシュウ</t>
    </rPh>
    <rPh sb="15" eb="17">
      <t>ギョウム</t>
    </rPh>
    <rPh sb="18" eb="21">
      <t>ミンエイカ</t>
    </rPh>
    <rPh sb="29" eb="31">
      <t>ゾウカ</t>
    </rPh>
    <rPh sb="32" eb="34">
      <t>ルイジ</t>
    </rPh>
    <rPh sb="34" eb="36">
      <t>ダンタイ</t>
    </rPh>
    <rPh sb="40" eb="43">
      <t>ドウテイド</t>
    </rPh>
    <rPh sb="44" eb="45">
      <t>リツ</t>
    </rPh>
    <rPh sb="55" eb="58">
      <t>シュウエキテキ</t>
    </rPh>
    <rPh sb="58" eb="60">
      <t>シュウシ</t>
    </rPh>
    <rPh sb="60" eb="62">
      <t>ヒリツ</t>
    </rPh>
    <rPh sb="149" eb="151">
      <t>ルイジ</t>
    </rPh>
    <rPh sb="151" eb="153">
      <t>ダンタイ</t>
    </rPh>
    <rPh sb="231" eb="233">
      <t>ルイジ</t>
    </rPh>
    <rPh sb="233" eb="235">
      <t>ダンタイ</t>
    </rPh>
    <rPh sb="307" eb="309">
      <t>ルイジ</t>
    </rPh>
    <rPh sb="309" eb="311">
      <t>ダンタイ</t>
    </rPh>
    <rPh sb="315" eb="318">
      <t>ドウスイジュン</t>
    </rPh>
    <rPh sb="362" eb="364">
      <t>ルイジ</t>
    </rPh>
    <rPh sb="364" eb="366">
      <t>ダンタイ</t>
    </rPh>
    <rPh sb="370" eb="372">
      <t>ヒカク</t>
    </rPh>
    <rPh sb="386" eb="388">
      <t>コンゴ</t>
    </rPh>
    <rPh sb="455" eb="457">
      <t>ルイジ</t>
    </rPh>
    <rPh sb="457" eb="459">
      <t>ダンタイ</t>
    </rPh>
    <phoneticPr fontId="4"/>
  </si>
  <si>
    <t>③『管路更新率』：類似団体平均値と比較して低い水準で推移しています。これは、財政的な面で管路更新が滞っているためです。上水道との統合に伴い、有収率の向上も考慮し、平成29年度に策定した新水道ビジョンに基づき施設の計画的な更新を図る必要があります。</t>
    <rPh sb="9" eb="11">
      <t>ルイジ</t>
    </rPh>
    <rPh sb="11" eb="13">
      <t>ダンタイ</t>
    </rPh>
    <rPh sb="81" eb="83">
      <t>ヘイセイ</t>
    </rPh>
    <rPh sb="85" eb="86">
      <t>ネン</t>
    </rPh>
    <rPh sb="86" eb="87">
      <t>ド</t>
    </rPh>
    <rPh sb="88" eb="90">
      <t>サクテイ</t>
    </rPh>
    <rPh sb="92" eb="93">
      <t>シン</t>
    </rPh>
    <rPh sb="93" eb="95">
      <t>スイドウ</t>
    </rPh>
    <rPh sb="100" eb="101">
      <t>モト</t>
    </rPh>
    <rPh sb="103" eb="105">
      <t>シセツ</t>
    </rPh>
    <rPh sb="106" eb="109">
      <t>ケイカクテキ</t>
    </rPh>
    <rPh sb="110" eb="112">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</si>
</sst>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0.43</c:v>
                </c:pt>
                <c:pt idx="1">
                  <c:v>0.22</c:v>
                </c:pt>
                <c:pt idx="2">
                  <c:v>0.17</c:v>
                </c:pt>
                <c:pt idx="3">
                  <c:v>0.08</c:v>
                </c:pt>
                <c:pt idx="4">
                  <c:v>0.14000000000000001</c:v>
                </c:pt>
              </c:numCache>
            </c:numRef>
          </c:val>
          <c:extLst>
            <c:ext xmlns:c16="http://schemas.microsoft.com/office/drawing/2014/chart" uri="{C3380CC4-5D6E-409C-BE32-E72D297353CC}">
              <c16:uniqueId val="{00000000-6F8C-4081-83C4-35FA311EA08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6F8C-4081-83C4-35FA311EA08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56.58</c:v>
                </c:pt>
                <c:pt idx="1">
                  <c:v>56.13</c:v>
                </c:pt>
                <c:pt idx="2">
                  <c:v>56.62</c:v>
                </c:pt>
                <c:pt idx="3">
                  <c:v>59.11</c:v>
                </c:pt>
                <c:pt idx="4">
                  <c:v>57.16</c:v>
                </c:pt>
              </c:numCache>
            </c:numRef>
          </c:val>
          <c:extLst>
            <c:ext xmlns:c16="http://schemas.microsoft.com/office/drawing/2014/chart" uri="{C3380CC4-5D6E-409C-BE32-E72D297353CC}">
              <c16:uniqueId val="{00000000-D515-4867-ADDE-70E62EA70B6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D515-4867-ADDE-70E62EA70B6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69</c:v>
                </c:pt>
                <c:pt idx="1">
                  <c:v>69</c:v>
                </c:pt>
                <c:pt idx="2">
                  <c:v>69</c:v>
                </c:pt>
                <c:pt idx="3">
                  <c:v>69</c:v>
                </c:pt>
                <c:pt idx="4">
                  <c:v>69</c:v>
                </c:pt>
              </c:numCache>
            </c:numRef>
          </c:val>
          <c:extLst>
            <c:ext xmlns:c16="http://schemas.microsoft.com/office/drawing/2014/chart" uri="{C3380CC4-5D6E-409C-BE32-E72D297353CC}">
              <c16:uniqueId val="{00000000-B5DC-4DFD-9CB1-0DD2B0C79D8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B5DC-4DFD-9CB1-0DD2B0C79D8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80.430000000000007</c:v>
                </c:pt>
                <c:pt idx="1">
                  <c:v>74.48</c:v>
                </c:pt>
                <c:pt idx="2">
                  <c:v>77.05</c:v>
                </c:pt>
                <c:pt idx="3">
                  <c:v>71.28</c:v>
                </c:pt>
                <c:pt idx="4">
                  <c:v>74.95</c:v>
                </c:pt>
              </c:numCache>
            </c:numRef>
          </c:val>
          <c:extLst>
            <c:ext xmlns:c16="http://schemas.microsoft.com/office/drawing/2014/chart" uri="{C3380CC4-5D6E-409C-BE32-E72D297353CC}">
              <c16:uniqueId val="{00000000-1FEB-46C7-9B1F-A7044950CC3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1FEB-46C7-9B1F-A7044950CC3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94-4866-AA4E-DF45B849DA4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94-4866-AA4E-DF45B849DA4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F9-4510-B622-1DE7761F6BB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9-4510-B622-1DE7761F6BB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B4-4CD8-AF91-D6074971DB9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B4-4CD8-AF91-D6074971DB9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0B-49D7-B517-F7B1A138E14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B-49D7-B517-F7B1A138E14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938.84</c:v>
                </c:pt>
                <c:pt idx="1">
                  <c:v>864.09</c:v>
                </c:pt>
                <c:pt idx="2">
                  <c:v>786.69</c:v>
                </c:pt>
                <c:pt idx="3">
                  <c:v>675.4</c:v>
                </c:pt>
                <c:pt idx="4">
                  <c:v>619.13</c:v>
                </c:pt>
              </c:numCache>
            </c:numRef>
          </c:val>
          <c:extLst>
            <c:ext xmlns:c16="http://schemas.microsoft.com/office/drawing/2014/chart" uri="{C3380CC4-5D6E-409C-BE32-E72D297353CC}">
              <c16:uniqueId val="{00000000-3EB8-4294-BC15-559B4CE1781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3EB8-4294-BC15-559B4CE1781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42.25</c:v>
                </c:pt>
                <c:pt idx="1">
                  <c:v>57.89</c:v>
                </c:pt>
                <c:pt idx="2">
                  <c:v>59.97</c:v>
                </c:pt>
                <c:pt idx="3">
                  <c:v>56.6</c:v>
                </c:pt>
                <c:pt idx="4">
                  <c:v>62.68</c:v>
                </c:pt>
              </c:numCache>
            </c:numRef>
          </c:val>
          <c:extLst>
            <c:ext xmlns:c16="http://schemas.microsoft.com/office/drawing/2014/chart" uri="{C3380CC4-5D6E-409C-BE32-E72D297353CC}">
              <c16:uniqueId val="{00000000-BE75-4A5C-96A7-669AE4CF31C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BE75-4A5C-96A7-669AE4CF31C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359.79</c:v>
                </c:pt>
                <c:pt idx="1">
                  <c:v>269.13</c:v>
                </c:pt>
                <c:pt idx="2">
                  <c:v>260.67</c:v>
                </c:pt>
                <c:pt idx="3">
                  <c:v>281.79000000000002</c:v>
                </c:pt>
                <c:pt idx="4">
                  <c:v>261.85000000000002</c:v>
                </c:pt>
              </c:numCache>
            </c:numRef>
          </c:val>
          <c:extLst>
            <c:ext xmlns:c16="http://schemas.microsoft.com/office/drawing/2014/chart" uri="{C3380CC4-5D6E-409C-BE32-E72D297353CC}">
              <c16:uniqueId val="{00000000-5078-44D6-B521-20133B5EB29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5078-44D6-B521-20133B5EB29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竹田市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21886</v>
      </c>
      <c r="AM8" s="50"/>
      <c r="AN8" s="50"/>
      <c r="AO8" s="50"/>
      <c r="AP8" s="50"/>
      <c r="AQ8" s="50"/>
      <c r="AR8" s="50"/>
      <c r="AS8" s="50"/>
      <c r="AT8" s="46">
        <f>データ!$S$6</f>
        <v>477.53</v>
      </c>
      <c r="AU8" s="46"/>
      <c r="AV8" s="46"/>
      <c r="AW8" s="46"/>
      <c r="AX8" s="46"/>
      <c r="AY8" s="46"/>
      <c r="AZ8" s="46"/>
      <c r="BA8" s="46"/>
      <c r="BB8" s="46">
        <f>データ!$T$6</f>
        <v>45.83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29.99</v>
      </c>
      <c r="Q10" s="46"/>
      <c r="R10" s="46"/>
      <c r="S10" s="46"/>
      <c r="T10" s="46"/>
      <c r="U10" s="46"/>
      <c r="V10" s="46"/>
      <c r="W10" s="50">
        <f>データ!$Q$6</f>
        <v>2970</v>
      </c>
      <c r="X10" s="50"/>
      <c r="Y10" s="50"/>
      <c r="Z10" s="50"/>
      <c r="AA10" s="50"/>
      <c r="AB10" s="50"/>
      <c r="AC10" s="50"/>
      <c r="AD10" s="2"/>
      <c r="AE10" s="2"/>
      <c r="AF10" s="2"/>
      <c r="AG10" s="2"/>
      <c r="AH10" s="2"/>
      <c r="AI10" s="2"/>
      <c r="AJ10" s="2"/>
      <c r="AK10" s="2"/>
      <c r="AL10" s="50">
        <f>データ!$U$6</f>
        <v>6492</v>
      </c>
      <c r="AM10" s="50"/>
      <c r="AN10" s="50"/>
      <c r="AO10" s="50"/>
      <c r="AP10" s="50"/>
      <c r="AQ10" s="50"/>
      <c r="AR10" s="50"/>
      <c r="AS10" s="50"/>
      <c r="AT10" s="46">
        <f>データ!$V$6</f>
        <v>55.75</v>
      </c>
      <c r="AU10" s="46"/>
      <c r="AV10" s="46"/>
      <c r="AW10" s="46"/>
      <c r="AX10" s="46"/>
      <c r="AY10" s="46"/>
      <c r="AZ10" s="46"/>
      <c r="BA10" s="46"/>
      <c r="BB10" s="46">
        <f>データ!$W$6</f>
        <v>116.45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ZwXzk1cNEZHv4sljCkC8a5zM8+OlNAzmoeuS3pZqPeV7RM8BjRXnUJfY7SmqTSefb/B3QOwBXOc3IXrBuVRgUw==" saltValue="3JkMvFsVM6YbayTDAfhU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442089</v>
      </c>
      <c r="D6" s="34">
        <f t="shared" si="3"/>
        <v>47</v>
      </c>
      <c r="E6" s="34">
        <f t="shared" si="3"/>
        <v>1</v>
      </c>
      <c r="F6" s="34">
        <f t="shared" si="3"/>
        <v>0</v>
      </c>
      <c r="G6" s="34">
        <f t="shared" si="3"/>
        <v>0</v>
      </c>
      <c r="H6" s="34" t="str">
        <f t="shared" si="3"/>
        <v>大分県　竹田市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29.99</v>
      </c>
      <c r="Q6" s="35">
        <f t="shared" si="3"/>
        <v>2970</v>
      </c>
      <c r="R6" s="35">
        <f t="shared" si="3"/>
        <v>21886</v>
      </c>
      <c r="S6" s="35">
        <f t="shared" si="3"/>
        <v>477.53</v>
      </c>
      <c r="T6" s="35">
        <f t="shared" si="3"/>
        <v>45.83</v>
      </c>
      <c r="U6" s="35">
        <f t="shared" si="3"/>
        <v>6492</v>
      </c>
      <c r="V6" s="35">
        <f t="shared" si="3"/>
        <v>55.75</v>
      </c>
      <c r="W6" s="35">
        <f t="shared" si="3"/>
        <v>116.45</v>
      </c>
      <c r="X6" s="36">
        <f>IF(X7="",NA(),X7)</f>
        <v>80.430000000000007</v>
      </c>
      <c r="Y6" s="36">
        <f t="shared" ref="Y6:AG6" si="4">IF(Y7="",NA(),Y7)</f>
        <v>74.48</v>
      </c>
      <c r="Z6" s="36">
        <f t="shared" si="4"/>
        <v>77.05</v>
      </c>
      <c r="AA6" s="36">
        <f t="shared" si="4"/>
        <v>71.28</v>
      </c>
      <c r="AB6" s="36">
        <f t="shared" si="4"/>
        <v>74.95</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938.84</v>
      </c>
      <c r="BF6" s="36">
        <f t="shared" ref="BF6:BN6" si="7">IF(BF7="",NA(),BF7)</f>
        <v>864.09</v>
      </c>
      <c r="BG6" s="36">
        <f t="shared" si="7"/>
        <v>786.69</v>
      </c>
      <c r="BH6" s="36">
        <f t="shared" si="7"/>
        <v>675.4</v>
      </c>
      <c r="BI6" s="36">
        <f t="shared" si="7"/>
        <v>619.13</v>
      </c>
      <c r="BJ6" s="36">
        <f t="shared" si="7"/>
        <v>1228.58</v>
      </c>
      <c r="BK6" s="36">
        <f t="shared" si="7"/>
        <v>1280.18</v>
      </c>
      <c r="BL6" s="36">
        <f t="shared" si="7"/>
        <v>1346.23</v>
      </c>
      <c r="BM6" s="36">
        <f t="shared" si="7"/>
        <v>1295.06</v>
      </c>
      <c r="BN6" s="36">
        <f t="shared" si="7"/>
        <v>1168.7</v>
      </c>
      <c r="BO6" s="35" t="str">
        <f>IF(BO7="","",IF(BO7="-","【-】","【"&amp;SUBSTITUTE(TEXT(BO7,"#,##0.00"),"-","△")&amp;"】"))</f>
        <v>【1,074.14】</v>
      </c>
      <c r="BP6" s="36">
        <f>IF(BP7="",NA(),BP7)</f>
        <v>42.25</v>
      </c>
      <c r="BQ6" s="36">
        <f t="shared" ref="BQ6:BY6" si="8">IF(BQ7="",NA(),BQ7)</f>
        <v>57.89</v>
      </c>
      <c r="BR6" s="36">
        <f t="shared" si="8"/>
        <v>59.97</v>
      </c>
      <c r="BS6" s="36">
        <f t="shared" si="8"/>
        <v>56.6</v>
      </c>
      <c r="BT6" s="36">
        <f t="shared" si="8"/>
        <v>62.68</v>
      </c>
      <c r="BU6" s="36">
        <f t="shared" si="8"/>
        <v>53.81</v>
      </c>
      <c r="BV6" s="36">
        <f t="shared" si="8"/>
        <v>53.62</v>
      </c>
      <c r="BW6" s="36">
        <f t="shared" si="8"/>
        <v>53.41</v>
      </c>
      <c r="BX6" s="36">
        <f t="shared" si="8"/>
        <v>53.29</v>
      </c>
      <c r="BY6" s="36">
        <f t="shared" si="8"/>
        <v>53.59</v>
      </c>
      <c r="BZ6" s="35" t="str">
        <f>IF(BZ7="","",IF(BZ7="-","【-】","【"&amp;SUBSTITUTE(TEXT(BZ7,"#,##0.00"),"-","△")&amp;"】"))</f>
        <v>【54.36】</v>
      </c>
      <c r="CA6" s="36">
        <f>IF(CA7="",NA(),CA7)</f>
        <v>359.79</v>
      </c>
      <c r="CB6" s="36">
        <f t="shared" ref="CB6:CJ6" si="9">IF(CB7="",NA(),CB7)</f>
        <v>269.13</v>
      </c>
      <c r="CC6" s="36">
        <f t="shared" si="9"/>
        <v>260.67</v>
      </c>
      <c r="CD6" s="36">
        <f t="shared" si="9"/>
        <v>281.79000000000002</v>
      </c>
      <c r="CE6" s="36">
        <f t="shared" si="9"/>
        <v>261.85000000000002</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56.58</v>
      </c>
      <c r="CM6" s="36">
        <f t="shared" ref="CM6:CU6" si="10">IF(CM7="",NA(),CM7)</f>
        <v>56.13</v>
      </c>
      <c r="CN6" s="36">
        <f t="shared" si="10"/>
        <v>56.62</v>
      </c>
      <c r="CO6" s="36">
        <f t="shared" si="10"/>
        <v>59.11</v>
      </c>
      <c r="CP6" s="36">
        <f t="shared" si="10"/>
        <v>57.16</v>
      </c>
      <c r="CQ6" s="36">
        <f t="shared" si="10"/>
        <v>58.96</v>
      </c>
      <c r="CR6" s="36">
        <f t="shared" si="10"/>
        <v>58.1</v>
      </c>
      <c r="CS6" s="36">
        <f t="shared" si="10"/>
        <v>56.19</v>
      </c>
      <c r="CT6" s="36">
        <f t="shared" si="10"/>
        <v>56.65</v>
      </c>
      <c r="CU6" s="36">
        <f t="shared" si="10"/>
        <v>56.41</v>
      </c>
      <c r="CV6" s="35" t="str">
        <f>IF(CV7="","",IF(CV7="-","【-】","【"&amp;SUBSTITUTE(TEXT(CV7,"#,##0.00"),"-","△")&amp;"】"))</f>
        <v>【55.95】</v>
      </c>
      <c r="CW6" s="36">
        <f>IF(CW7="",NA(),CW7)</f>
        <v>69</v>
      </c>
      <c r="CX6" s="36">
        <f t="shared" ref="CX6:DF6" si="11">IF(CX7="",NA(),CX7)</f>
        <v>69</v>
      </c>
      <c r="CY6" s="36">
        <f t="shared" si="11"/>
        <v>69</v>
      </c>
      <c r="CZ6" s="36">
        <f t="shared" si="11"/>
        <v>69</v>
      </c>
      <c r="DA6" s="36">
        <f t="shared" si="11"/>
        <v>69</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0.43</v>
      </c>
      <c r="EE6" s="36">
        <f t="shared" ref="EE6:EM6" si="14">IF(EE7="",NA(),EE7)</f>
        <v>0.22</v>
      </c>
      <c r="EF6" s="36">
        <f t="shared" si="14"/>
        <v>0.17</v>
      </c>
      <c r="EG6" s="36">
        <f t="shared" si="14"/>
        <v>0.08</v>
      </c>
      <c r="EH6" s="36">
        <f t="shared" si="14"/>
        <v>0.14000000000000001</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442089</v>
      </c>
      <c r="D7" s="38">
        <v>47</v>
      </c>
      <c r="E7" s="38">
        <v>1</v>
      </c>
      <c r="F7" s="38">
        <v>0</v>
      </c>
      <c r="G7" s="38">
        <v>0</v>
      </c>
      <c r="H7" s="38" t="s">
        <v>96</v>
      </c>
      <c r="I7" s="38" t="s">
        <v>97</v>
      </c>
      <c r="J7" s="38" t="s">
        <v>98</v>
      </c>
      <c r="K7" s="38" t="s">
        <v>99</v>
      </c>
      <c r="L7" s="38" t="s">
        <v>100</v>
      </c>
      <c r="M7" s="38" t="s">
        <v>101</v>
      </c>
      <c r="N7" s="39" t="s">
        <v>102</v>
      </c>
      <c r="O7" s="39" t="s">
        <v>103</v>
      </c>
      <c r="P7" s="39">
        <v>29.99</v>
      </c>
      <c r="Q7" s="39">
        <v>2970</v>
      </c>
      <c r="R7" s="39">
        <v>21886</v>
      </c>
      <c r="S7" s="39">
        <v>477.53</v>
      </c>
      <c r="T7" s="39">
        <v>45.83</v>
      </c>
      <c r="U7" s="39">
        <v>6492</v>
      </c>
      <c r="V7" s="39">
        <v>55.75</v>
      </c>
      <c r="W7" s="39">
        <v>116.45</v>
      </c>
      <c r="X7" s="39">
        <v>80.430000000000007</v>
      </c>
      <c r="Y7" s="39">
        <v>74.48</v>
      </c>
      <c r="Z7" s="39">
        <v>77.05</v>
      </c>
      <c r="AA7" s="39">
        <v>71.28</v>
      </c>
      <c r="AB7" s="39">
        <v>74.95</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938.84</v>
      </c>
      <c r="BF7" s="39">
        <v>864.09</v>
      </c>
      <c r="BG7" s="39">
        <v>786.69</v>
      </c>
      <c r="BH7" s="39">
        <v>675.4</v>
      </c>
      <c r="BI7" s="39">
        <v>619.13</v>
      </c>
      <c r="BJ7" s="39">
        <v>1228.58</v>
      </c>
      <c r="BK7" s="39">
        <v>1280.18</v>
      </c>
      <c r="BL7" s="39">
        <v>1346.23</v>
      </c>
      <c r="BM7" s="39">
        <v>1295.06</v>
      </c>
      <c r="BN7" s="39">
        <v>1168.7</v>
      </c>
      <c r="BO7" s="39">
        <v>1074.1400000000001</v>
      </c>
      <c r="BP7" s="39">
        <v>42.25</v>
      </c>
      <c r="BQ7" s="39">
        <v>57.89</v>
      </c>
      <c r="BR7" s="39">
        <v>59.97</v>
      </c>
      <c r="BS7" s="39">
        <v>56.6</v>
      </c>
      <c r="BT7" s="39">
        <v>62.68</v>
      </c>
      <c r="BU7" s="39">
        <v>53.81</v>
      </c>
      <c r="BV7" s="39">
        <v>53.62</v>
      </c>
      <c r="BW7" s="39">
        <v>53.41</v>
      </c>
      <c r="BX7" s="39">
        <v>53.29</v>
      </c>
      <c r="BY7" s="39">
        <v>53.59</v>
      </c>
      <c r="BZ7" s="39">
        <v>54.36</v>
      </c>
      <c r="CA7" s="39">
        <v>359.79</v>
      </c>
      <c r="CB7" s="39">
        <v>269.13</v>
      </c>
      <c r="CC7" s="39">
        <v>260.67</v>
      </c>
      <c r="CD7" s="39">
        <v>281.79000000000002</v>
      </c>
      <c r="CE7" s="39">
        <v>261.85000000000002</v>
      </c>
      <c r="CF7" s="39">
        <v>284.64999999999998</v>
      </c>
      <c r="CG7" s="39">
        <v>287.7</v>
      </c>
      <c r="CH7" s="39">
        <v>277.39999999999998</v>
      </c>
      <c r="CI7" s="39">
        <v>259.02</v>
      </c>
      <c r="CJ7" s="39">
        <v>259.79000000000002</v>
      </c>
      <c r="CK7" s="39">
        <v>296.39999999999998</v>
      </c>
      <c r="CL7" s="39">
        <v>56.58</v>
      </c>
      <c r="CM7" s="39">
        <v>56.13</v>
      </c>
      <c r="CN7" s="39">
        <v>56.62</v>
      </c>
      <c r="CO7" s="39">
        <v>59.11</v>
      </c>
      <c r="CP7" s="39">
        <v>57.16</v>
      </c>
      <c r="CQ7" s="39">
        <v>58.96</v>
      </c>
      <c r="CR7" s="39">
        <v>58.1</v>
      </c>
      <c r="CS7" s="39">
        <v>56.19</v>
      </c>
      <c r="CT7" s="39">
        <v>56.65</v>
      </c>
      <c r="CU7" s="39">
        <v>56.41</v>
      </c>
      <c r="CV7" s="39">
        <v>55.95</v>
      </c>
      <c r="CW7" s="39">
        <v>69</v>
      </c>
      <c r="CX7" s="39">
        <v>69</v>
      </c>
      <c r="CY7" s="39">
        <v>69</v>
      </c>
      <c r="CZ7" s="39">
        <v>69</v>
      </c>
      <c r="DA7" s="39">
        <v>69</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0.43</v>
      </c>
      <c r="EE7" s="39">
        <v>0.22</v>
      </c>
      <c r="EF7" s="39">
        <v>0.17</v>
      </c>
      <c r="EG7" s="39">
        <v>0.08</v>
      </c>
      <c r="EH7" s="39">
        <v>0.14000000000000001</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cp:lastModifiedBy>
  <cp:lastPrinted>2020-01-27T08:02:58Z</cp:lastPrinted>
  <dcterms:created xsi:type="dcterms:W3CDTF">2019-12-05T04:40:13Z</dcterms:created>
  <dcterms:modified xsi:type="dcterms:W3CDTF">2020-01-27T10:50:43Z</dcterms:modified>
  <cp:category/>
</cp:coreProperties>
</file>