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xOW0VCrBLlL+bEuRqj+z8texo6Tx03C7M2uB5S9yIIxxL/dDmAP1TFId0rRkop6U11VLjJERQkYf0NhxT1B5og==" workbookSaltValue="McFuky44ixwuRADu3PxpsA==" workbookSpinCount="100000" lockStructure="1"/>
  <bookViews>
    <workbookView xWindow="0" yWindow="0" windowWidth="14505" windowHeight="89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<sst xmlns="http://schemas.openxmlformats.org/spreadsheetml/2006/main" count="239" uniqueCount="114">
  <si>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</si>
  <si>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</si>
  <si>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</si>
  <si>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</si>
  <si>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</si>
  <si>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</si>
  <si>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</si>
  <si>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</si>
  <si>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</si>
  <si>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</si>
  <si>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</si>
  <si>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</si>
  <si>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</si>
  <si>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</si>
  <si>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</si>
  <si>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</si>
  <si>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</si>
  <si>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</si>
  <si>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</si>
  <si>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</si>
  <si>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</si>
  <si>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</si>
  <si>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</si>
  <si>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</si>
  <si>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</si>
  <si>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</si>
  <si>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</si>
  <si>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</si>
  <si>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</si>
  <si>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</si>
  <si>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</si>
  <si>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</si>
  <si>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</si>
  <si>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</si>
  <si>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</si>
  <si>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</si>
  <si>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</si>
  <si>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</si>
  <si>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</si>
  <si>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</si>
  <si>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</si>
  <si>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</si>
  <si>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</si>
  <si>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</si>
  <si>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</si>
  <si>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</si>
  <si>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</si>
  <si>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</si>
  <si>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</si>
  <si>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</si>
  <si>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</si>
  <si>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</si>
  <si>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</si>
  <si>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</si>
  <si>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</si>
  <si>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</si>
  <si>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</si>
  <si>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</si>
  <si>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</si>
  <si>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</si>
  <si>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</si>
  <si>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</si>
  <si>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</si>
  <si>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</si>
  <si>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</si>
  <si>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</si>
  <si>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</si>
  <si>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</si>
  <si>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</si>
  <si>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</si>
  <si>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</si>
  <si>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</si>
  <si>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</si>
  <si>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</si>
  <si>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</si>
  <si>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</si>
  <si>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</si>
  <si>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</si>
  <si>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</si>
  <si>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</si>
  <si>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</si>
  <si>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</si>
  <si>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</si>
  <si>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</si>
  <si>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</si>
  <si>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</si>
  <si>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</si>
  <si>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</si>
  <si>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</si>
  <si>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</si>
  <si>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</si>
  <si>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</si>
  <si>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</si>
  <si>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</si>
  <si>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</si>
  <si>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</si>
  <si>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</si>
  <si>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</si>
  <si>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</si>
  <si>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</si>
  <si>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</si>
  <si>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</si>
  <si>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</si>
  <si>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</si>
  <si>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</si>
  <si>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</si>
  <si>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</si>
  <si>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</si>
  <si>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</si>
  <si>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</si>
  <si>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</si>
  <si>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等について検討していく必要があります。</t>
    <rPh sb="111" eb="112">
      <t>トウ</t>
    </rPh>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</si>
  <si>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</si>
  <si>
    <t>①収益的収支比率・・・使用料収入や一般会計からの繰入金等の総収益で、総費用に地方債償還金を加えた費用をどの程度賄えているかを表す指標です。平成26年以降100％以上となっております。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常に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施設利用率は微減傾向で推移しています。
⑧水洗化率・・・現在処理区域内人口のうち、実際に水洗便所を設置して汚水処理している人口の割合を表した指標です。水洗化率は100％を維持しています。</t>
    <rPh sb="69" eb="71">
      <t>ヘイセイ</t>
    </rPh>
    <rPh sb="73" eb="74">
      <t>ネン</t>
    </rPh>
    <rPh sb="74" eb="76">
      <t>イコウ</t>
    </rPh>
    <rPh sb="80" eb="82">
      <t>イジョウ</t>
    </rPh>
    <rPh sb="146" eb="148">
      <t>キギョウ</t>
    </rPh>
    <rPh sb="148" eb="149">
      <t>サイ</t>
    </rPh>
    <rPh sb="149" eb="151">
      <t>ザンダカ</t>
    </rPh>
    <rPh sb="152" eb="154">
      <t>イッパン</t>
    </rPh>
    <rPh sb="154" eb="156">
      <t>カイケイ</t>
    </rPh>
    <rPh sb="156" eb="159">
      <t>フタンブン</t>
    </rPh>
    <rPh sb="160" eb="162">
      <t>ドウガク</t>
    </rPh>
    <rPh sb="260" eb="262">
      <t>リョウキン</t>
    </rPh>
    <rPh sb="262" eb="264">
      <t>シュウニュウ</t>
    </rPh>
    <rPh sb="268" eb="270">
      <t>ケイヒ</t>
    </rPh>
    <rPh sb="275" eb="276">
      <t>マカナ</t>
    </rPh>
    <rPh sb="281" eb="283">
      <t>ジョウキョウ</t>
    </rPh>
    <rPh sb="361" eb="363">
      <t>ルイジ</t>
    </rPh>
    <rPh sb="363" eb="365">
      <t>ダンタイ</t>
    </rPh>
    <rPh sb="365" eb="368">
      <t>ヘイキンチ</t>
    </rPh>
    <rPh sb="369" eb="370">
      <t>ツネ</t>
    </rPh>
    <rPh sb="371" eb="373">
      <t>シタマワ</t>
    </rPh>
    <rPh sb="379" eb="381">
      <t>コンゴ</t>
    </rPh>
    <rPh sb="460" eb="461">
      <t>セイ</t>
    </rPh>
    <rPh sb="473" eb="475">
      <t>ルイジ</t>
    </rPh>
    <rPh sb="475" eb="477">
      <t>ダンタイ</t>
    </rPh>
    <rPh sb="477" eb="480">
      <t>ヘイキンチ</t>
    </rPh>
    <rPh sb="481" eb="482">
      <t>ツネ</t>
    </rPh>
    <rPh sb="483" eb="485">
      <t>シタマワ</t>
    </rPh>
    <rPh sb="489" eb="491">
      <t>ジョウキョウ</t>
    </rPh>
    <rPh sb="494" eb="496">
      <t>ジンコウ</t>
    </rPh>
    <rPh sb="496" eb="498">
      <t>ゲンショウ</t>
    </rPh>
    <rPh sb="499" eb="500">
      <t>トモナ</t>
    </rPh>
    <rPh sb="501" eb="503">
      <t>ショリ</t>
    </rPh>
    <rPh sb="503" eb="504">
      <t>スイ</t>
    </rPh>
    <rPh sb="504" eb="505">
      <t>リョウ</t>
    </rPh>
    <rPh sb="506" eb="508">
      <t>ゲンショウ</t>
    </rPh>
    <rPh sb="512" eb="514">
      <t>シセツ</t>
    </rPh>
    <rPh sb="514" eb="517">
      <t>リヨウリツ</t>
    </rPh>
    <rPh sb="518" eb="520">
      <t>ビゲン</t>
    </rPh>
    <rPh sb="520" eb="522">
      <t>ケイコウ</t>
    </rPh>
    <rPh sb="523" eb="525">
      <t>スイイ</t>
    </rPh>
    <rPh sb="588" eb="591">
      <t>スイセンカ</t>
    </rPh>
    <rPh sb="591" eb="59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</si>
</sst>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BF-4E01-89B4-5890AEF81A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BF-4E01-89B4-5890AEF81A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48.13</c:v>
                </c:pt>
                <c:pt idx="1">
                  <c:v>48.13</c:v>
                </c:pt>
                <c:pt idx="2">
                  <c:v>49.73</c:v>
                </c:pt>
                <c:pt idx="3">
                  <c:v>48.66</c:v>
                </c:pt>
                <c:pt idx="4">
                  <c:v>48.63</c:v>
                </c:pt>
              </c:numCache>
            </c:numRef>
          </c:val>
          <c:extLst>
            <c:ext xmlns:c16="http://schemas.microsoft.com/office/drawing/2014/chart" uri="{C3380CC4-5D6E-409C-BE32-E72D297353CC}">
              <c16:uniqueId val="{00000000-3D3C-442B-91F7-B526805AA1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3D3C-442B-91F7-B526805AA1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792-41F1-9B5B-8FD04307E5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4792-41F1-9B5B-8FD04307E5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103.63</c:v>
                </c:pt>
                <c:pt idx="1">
                  <c:v>106.63</c:v>
                </c:pt>
                <c:pt idx="2">
                  <c:v>106.66</c:v>
                </c:pt>
                <c:pt idx="3">
                  <c:v>105.66</c:v>
                </c:pt>
                <c:pt idx="4">
                  <c:v>104.05</c:v>
                </c:pt>
              </c:numCache>
            </c:numRef>
          </c:val>
          <c:extLst>
            <c:ext xmlns:c16="http://schemas.microsoft.com/office/drawing/2014/chart" uri="{C3380CC4-5D6E-409C-BE32-E72D297353CC}">
              <c16:uniqueId val="{00000000-BDCB-47CF-AD02-F5AD129C75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CB-47CF-AD02-F5AD129C75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4-41A0-890C-C8A17CD581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4-41A0-890C-C8A17CD581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8-410F-B0C5-97269997A3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8-410F-B0C5-97269997A3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0-421D-97F5-43D0AA2856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0-421D-97F5-43D0AA2856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8-4C80-B637-FA3B486125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8-4C80-B637-FA3B486125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2-47AA-8A92-F7F959DA8F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42F2-47AA-8A92-F7F959DA8F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87.79</c:v>
                </c:pt>
                <c:pt idx="1">
                  <c:v>88.33</c:v>
                </c:pt>
                <c:pt idx="2">
                  <c:v>86.51</c:v>
                </c:pt>
                <c:pt idx="3">
                  <c:v>81.599999999999994</c:v>
                </c:pt>
                <c:pt idx="4">
                  <c:v>84.64</c:v>
                </c:pt>
              </c:numCache>
            </c:numRef>
          </c:val>
          <c:extLst>
            <c:ext xmlns:c16="http://schemas.microsoft.com/office/drawing/2014/chart" uri="{C3380CC4-5D6E-409C-BE32-E72D297353CC}">
              <c16:uniqueId val="{00000000-E014-4EE9-86D6-6BB9BB01F8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E014-4EE9-86D6-6BB9BB01F8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198.26</c:v>
                </c:pt>
                <c:pt idx="1">
                  <c:v>198.31</c:v>
                </c:pt>
                <c:pt idx="2">
                  <c:v>201.24</c:v>
                </c:pt>
                <c:pt idx="3">
                  <c:v>213.84</c:v>
                </c:pt>
                <c:pt idx="4">
                  <c:v>206.11</c:v>
                </c:pt>
              </c:numCache>
            </c:numRef>
          </c:val>
          <c:extLst>
            <c:ext xmlns:c16="http://schemas.microsoft.com/office/drawing/2014/chart" uri="{C3380CC4-5D6E-409C-BE32-E72D297353CC}">
              <c16:uniqueId val="{00000000-D3FF-463B-A69A-A5846BA262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D3FF-463B-A69A-A5846BA262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臼杵市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4">
        <f>データ!S6</f>
        <v>38761</v>
      </c>
      <c r="AM8" s="74"/>
      <c r="AN8" s="74"/>
      <c r="AO8" s="74"/>
      <c r="AP8" s="74"/>
      <c r="AQ8" s="74"/>
      <c r="AR8" s="74"/>
      <c r="AS8" s="74"/>
      <c r="AT8" s="73">
        <f>データ!T6</f>
        <v>291.2</v>
      </c>
      <c r="AU8" s="73"/>
      <c r="AV8" s="73"/>
      <c r="AW8" s="73"/>
      <c r="AX8" s="73"/>
      <c r="AY8" s="73"/>
      <c r="AZ8" s="73"/>
      <c r="BA8" s="73"/>
      <c r="BB8" s="73">
        <f>データ!U6</f>
        <v>133.11000000000001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1.21</v>
      </c>
      <c r="Q10" s="73"/>
      <c r="R10" s="73"/>
      <c r="S10" s="73"/>
      <c r="T10" s="73"/>
      <c r="U10" s="73"/>
      <c r="V10" s="73"/>
      <c r="W10" s="73">
        <f>データ!Q6</f>
        <v>100</v>
      </c>
      <c r="X10" s="73"/>
      <c r="Y10" s="73"/>
      <c r="Z10" s="73"/>
      <c r="AA10" s="73"/>
      <c r="AB10" s="73"/>
      <c r="AC10" s="73"/>
      <c r="AD10" s="74">
        <f>データ!R6</f>
        <v>3350</v>
      </c>
      <c r="AE10" s="74"/>
      <c r="AF10" s="74"/>
      <c r="AG10" s="74"/>
      <c r="AH10" s="74"/>
      <c r="AI10" s="74"/>
      <c r="AJ10" s="74"/>
      <c r="AK10" s="2"/>
      <c r="AL10" s="74">
        <f>データ!V6</f>
        <v>466</v>
      </c>
      <c r="AM10" s="74"/>
      <c r="AN10" s="74"/>
      <c r="AO10" s="74"/>
      <c r="AP10" s="74"/>
      <c r="AQ10" s="74"/>
      <c r="AR10" s="74"/>
      <c r="AS10" s="74"/>
      <c r="AT10" s="73">
        <f>データ!W6</f>
        <v>137.76</v>
      </c>
      <c r="AU10" s="73"/>
      <c r="AV10" s="73"/>
      <c r="AW10" s="73"/>
      <c r="AX10" s="73"/>
      <c r="AY10" s="73"/>
      <c r="AZ10" s="73"/>
      <c r="BA10" s="73"/>
      <c r="BB10" s="73">
        <f>データ!X6</f>
        <v>3.38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Gg98a8NHtgHwdY7ZoBt/8hvXgDr9xOhbPfeZxfieelZEOOjMSzRxML+0wsmModSDfmnjXC5j3ZoFy9sDeM0MmA==" saltValue="+5c+LidBv29IUWQU5tn0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442062</v>
      </c>
      <c r="D6" s="33">
        <f t="shared" si="3"/>
        <v>47</v>
      </c>
      <c r="E6" s="33">
        <f t="shared" si="3"/>
        <v>18</v>
      </c>
      <c r="F6" s="33">
        <f t="shared" si="3"/>
        <v>0</v>
      </c>
      <c r="G6" s="33">
        <f t="shared" si="3"/>
        <v>0</v>
      </c>
      <c r="H6" s="33" t="str">
        <f t="shared" si="3"/>
        <v>大分県　臼杵市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1.21</v>
      </c>
      <c r="Q6" s="34">
        <f t="shared" si="3"/>
        <v>100</v>
      </c>
      <c r="R6" s="34">
        <f t="shared" si="3"/>
        <v>3350</v>
      </c>
      <c r="S6" s="34">
        <f t="shared" si="3"/>
        <v>38761</v>
      </c>
      <c r="T6" s="34">
        <f t="shared" si="3"/>
        <v>291.2</v>
      </c>
      <c r="U6" s="34">
        <f t="shared" si="3"/>
        <v>133.11000000000001</v>
      </c>
      <c r="V6" s="34">
        <f t="shared" si="3"/>
        <v>466</v>
      </c>
      <c r="W6" s="34">
        <f t="shared" si="3"/>
        <v>137.76</v>
      </c>
      <c r="X6" s="34">
        <f t="shared" si="3"/>
        <v>3.38</v>
      </c>
      <c r="Y6" s="35">
        <f>IF(Y7="",NA(),Y7)</f>
        <v>103.63</v>
      </c>
      <c r="Z6" s="35">
        <f t="shared" ref="Z6:AH6" si="4">IF(Z7="",NA(),Z7)</f>
        <v>106.63</v>
      </c>
      <c r="AA6" s="35">
        <f t="shared" si="4"/>
        <v>106.66</v>
      </c>
      <c r="AB6" s="35">
        <f t="shared" si="4"/>
        <v>105.66</v>
      </c>
      <c r="AC6" s="35">
        <f t="shared" si="4"/>
        <v>104.05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87.79</v>
      </c>
      <c r="BR6" s="35">
        <f t="shared" ref="BR6:BZ6" si="8">IF(BR7="",NA(),BR7)</f>
        <v>88.33</v>
      </c>
      <c r="BS6" s="35">
        <f t="shared" si="8"/>
        <v>86.51</v>
      </c>
      <c r="BT6" s="35">
        <f t="shared" si="8"/>
        <v>81.599999999999994</v>
      </c>
      <c r="BU6" s="35">
        <f t="shared" si="8"/>
        <v>84.64</v>
      </c>
      <c r="BV6" s="35">
        <f t="shared" si="8"/>
        <v>57.93</v>
      </c>
      <c r="BW6" s="35">
        <f t="shared" si="8"/>
        <v>57.03</v>
      </c>
      <c r="BX6" s="35">
        <f t="shared" si="8"/>
        <v>55.84</v>
      </c>
      <c r="BY6" s="35">
        <f t="shared" si="8"/>
        <v>57.08</v>
      </c>
      <c r="BZ6" s="35">
        <f t="shared" si="8"/>
        <v>55.85</v>
      </c>
      <c r="CA6" s="34" t="str">
        <f>IF(CA7="","",IF(CA7="-","【-】","【"&amp;SUBSTITUTE(TEXT(CA7,"#,##0.00"),"-","△")&amp;"】"))</f>
        <v>【60.61】</v>
      </c>
      <c r="CB6" s="35">
        <f>IF(CB7="",NA(),CB7)</f>
        <v>198.26</v>
      </c>
      <c r="CC6" s="35">
        <f t="shared" ref="CC6:CK6" si="9">IF(CC7="",NA(),CC7)</f>
        <v>198.31</v>
      </c>
      <c r="CD6" s="35">
        <f t="shared" si="9"/>
        <v>201.24</v>
      </c>
      <c r="CE6" s="35">
        <f t="shared" si="9"/>
        <v>213.84</v>
      </c>
      <c r="CF6" s="35">
        <f t="shared" si="9"/>
        <v>206.11</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48.13</v>
      </c>
      <c r="CN6" s="35">
        <f t="shared" ref="CN6:CV6" si="10">IF(CN7="",NA(),CN7)</f>
        <v>48.13</v>
      </c>
      <c r="CO6" s="35">
        <f t="shared" si="10"/>
        <v>49.73</v>
      </c>
      <c r="CP6" s="35">
        <f t="shared" si="10"/>
        <v>48.66</v>
      </c>
      <c r="CQ6" s="35">
        <f t="shared" si="10"/>
        <v>48.63</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442062</v>
      </c>
      <c r="D7" s="37">
        <v>47</v>
      </c>
      <c r="E7" s="37">
        <v>18</v>
      </c>
      <c r="F7" s="37">
        <v>0</v>
      </c>
      <c r="G7" s="37">
        <v>0</v>
      </c>
      <c r="H7" s="37" t="s">
        <v>98</v>
      </c>
      <c r="I7" s="37" t="s">
        <v>99</v>
      </c>
      <c r="J7" s="37" t="s">
        <v>100</v>
      </c>
      <c r="K7" s="37" t="s">
        <v>101</v>
      </c>
      <c r="L7" s="37" t="s">
        <v>102</v>
      </c>
      <c r="M7" s="37" t="s">
        <v>103</v>
      </c>
      <c r="N7" s="38" t="s">
        <v>104</v>
      </c>
      <c r="O7" s="38" t="s">
        <v>105</v>
      </c>
      <c r="P7" s="38">
        <v>1.21</v>
      </c>
      <c r="Q7" s="38">
        <v>100</v>
      </c>
      <c r="R7" s="38">
        <v>3350</v>
      </c>
      <c r="S7" s="38">
        <v>38761</v>
      </c>
      <c r="T7" s="38">
        <v>291.2</v>
      </c>
      <c r="U7" s="38">
        <v>133.11000000000001</v>
      </c>
      <c r="V7" s="38">
        <v>466</v>
      </c>
      <c r="W7" s="38">
        <v>137.76</v>
      </c>
      <c r="X7" s="38">
        <v>3.38</v>
      </c>
      <c r="Y7" s="38">
        <v>103.63</v>
      </c>
      <c r="Z7" s="38">
        <v>106.63</v>
      </c>
      <c r="AA7" s="38">
        <v>106.66</v>
      </c>
      <c r="AB7" s="38">
        <v>105.66</v>
      </c>
      <c r="AC7" s="38">
        <v>104.05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416.91</v>
      </c>
      <c r="BL7" s="38">
        <v>392.19</v>
      </c>
      <c r="BM7" s="38">
        <v>413.5</v>
      </c>
      <c r="BN7" s="38">
        <v>407.42</v>
      </c>
      <c r="BO7" s="38">
        <v>386.46</v>
      </c>
      <c r="BP7" s="38">
        <v>325.02</v>
      </c>
      <c r="BQ7" s="38">
        <v>87.79</v>
      </c>
      <c r="BR7" s="38">
        <v>88.33</v>
      </c>
      <c r="BS7" s="38">
        <v>86.51</v>
      </c>
      <c r="BT7" s="38">
        <v>81.599999999999994</v>
      </c>
      <c r="BU7" s="38">
        <v>84.64</v>
      </c>
      <c r="BV7" s="38">
        <v>57.93</v>
      </c>
      <c r="BW7" s="38">
        <v>57.03</v>
      </c>
      <c r="BX7" s="38">
        <v>55.84</v>
      </c>
      <c r="BY7" s="38">
        <v>57.08</v>
      </c>
      <c r="BZ7" s="38">
        <v>55.85</v>
      </c>
      <c r="CA7" s="38">
        <v>60.61</v>
      </c>
      <c r="CB7" s="38">
        <v>198.26</v>
      </c>
      <c r="CC7" s="38">
        <v>198.31</v>
      </c>
      <c r="CD7" s="38">
        <v>201.24</v>
      </c>
      <c r="CE7" s="38">
        <v>213.84</v>
      </c>
      <c r="CF7" s="38">
        <v>206.11</v>
      </c>
      <c r="CG7" s="38">
        <v>276.93</v>
      </c>
      <c r="CH7" s="38">
        <v>283.73</v>
      </c>
      <c r="CI7" s="38">
        <v>287.57</v>
      </c>
      <c r="CJ7" s="38">
        <v>286.86</v>
      </c>
      <c r="CK7" s="38">
        <v>287.91000000000003</v>
      </c>
      <c r="CL7" s="38">
        <v>270.94</v>
      </c>
      <c r="CM7" s="38">
        <v>48.13</v>
      </c>
      <c r="CN7" s="38">
        <v>48.13</v>
      </c>
      <c r="CO7" s="38">
        <v>49.73</v>
      </c>
      <c r="CP7" s="38">
        <v>48.66</v>
      </c>
      <c r="CQ7" s="38">
        <v>48.63</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2020-02-05T04:40:00Z</cp:lastPrinted>
  <dcterms:created xsi:type="dcterms:W3CDTF">2019-12-05T05:30:36Z</dcterms:created>
  <dcterms:modified xsi:type="dcterms:W3CDTF">2020-02-05T04:50:05Z</dcterms:modified>
  <cp:category/>
</cp:coreProperties>
</file>