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12.106\課別フォルダ\上下水道管理課\総務（下水道）\★デラックス総務グループ（整理・整頓中）Ｈ30～\27経営分析\30年度\06臼杵市\"/>
    </mc:Choice>
  </mc:AlternateContent>
  <workbookProtection workbookAlgorithmName="SHA-512" workbookHashValue="ypG8GpiyGsaagttPAyVwDZ6OC8NLBCuhfiIzgvzmUfBFRmgDvcx8w4aRqGPq8cgfa/QDzEMFOeS588bdyyg2EA==" workbookSaltValue="g0vg0WB1tXvDRINVF3rdS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<sst xmlns="http://schemas.openxmlformats.org/spreadsheetml/2006/main" count="228" uniqueCount="112">
  <si>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</si>
  <si>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</si>
  <si>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</si>
  <si>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</si>
  <si>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</si>
  <si>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</si>
  <si>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</si>
  <si>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</si>
  <si>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</si>
  <si>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</si>
  <si>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</si>
  <si>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</si>
  <si>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</si>
  <si>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</si>
  <si>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</si>
  <si>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</si>
  <si>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</si>
  <si>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</si>
  <si>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</si>
  <si>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</si>
  <si>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</si>
  <si>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</si>
  <si>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</si>
  <si>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</si>
  <si>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</si>
  <si>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</si>
  <si>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</si>
  <si>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</si>
  <si>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</si>
  <si>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</si>
  <si>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</si>
  <si>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</si>
  <si>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</si>
  <si>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</si>
  <si>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</si>
  <si>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</si>
  <si>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</si>
  <si>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</si>
  <si>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</si>
  <si>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</si>
  <si>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</si>
  <si>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</si>
  <si>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</si>
  <si>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</si>
  <si>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</si>
  <si>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</si>
  <si>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</si>
  <si>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</si>
  <si>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</si>
  <si>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</si>
  <si>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</si>
  <si>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</si>
  <si>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</si>
  <si>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</si>
  <si>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</si>
  <si>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</si>
  <si>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</si>
  <si>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</si>
  <si>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</si>
  <si>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</si>
  <si>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</si>
  <si>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</si>
  <si>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</si>
  <si>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</si>
  <si>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</si>
  <si>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</si>
  <si>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</si>
  <si>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</si>
  <si>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</si>
  <si>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</si>
  <si>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</si>
  <si>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</si>
  <si>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</si>
  <si>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</si>
  <si>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</si>
  <si>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</si>
  <si>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</si>
  <si>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</si>
  <si>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</si>
  <si>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</si>
  <si>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</si>
  <si>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</si>
  <si>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</si>
  <si>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</si>
  <si>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</si>
  <si>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</si>
  <si>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</si>
  <si>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</si>
  <si>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</si>
  <si>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</si>
  <si>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</si>
  <si>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</si>
  <si>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</si>
  <si>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</si>
  <si>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</si>
  <si>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</si>
  <si>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</si>
  <si>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</si>
  <si>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</si>
  <si>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</si>
  <si>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</si>
  <si>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</si>
  <si>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</si>
  <si>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</si>
  <si>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</si>
  <si>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</si>
  <si>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</si>
  <si>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</si>
  <si>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</si>
  <si>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機能を保全するために必要な対策方法や対策時期等を検討する最適整備構想を平成28年度に策定しました。また平成30年度には、公共下水道への編入について検討を行いました。その2つの結果を踏まえ、排水処理全体の合理的かつ効率的な運営について検討を行い、その中で、最適整備構想に基づく既存施設の有効利用や長寿命化対策と公共下水道への編入のどちらが最善かということについて検討を行っていきます。</t>
    <rPh sb="0" eb="2">
      <t>シセツ</t>
    </rPh>
    <rPh sb="2" eb="4">
      <t>キノウ</t>
    </rPh>
    <rPh sb="5" eb="7">
      <t>ホゼン</t>
    </rPh>
    <rPh sb="12" eb="14">
      <t>ヒツヨウ</t>
    </rPh>
    <rPh sb="15" eb="17">
      <t>タイサク</t>
    </rPh>
    <rPh sb="17" eb="19">
      <t>ホウホウ</t>
    </rPh>
    <rPh sb="20" eb="22">
      <t>タイサク</t>
    </rPh>
    <rPh sb="22" eb="24">
      <t>ジキ</t>
    </rPh>
    <rPh sb="24" eb="25">
      <t>トウ</t>
    </rPh>
    <rPh sb="26" eb="28">
      <t>ケントウ</t>
    </rPh>
    <rPh sb="30" eb="32">
      <t>サイテキ</t>
    </rPh>
    <rPh sb="32" eb="34">
      <t>セイビ</t>
    </rPh>
    <rPh sb="34" eb="36">
      <t>コウソウ</t>
    </rPh>
    <rPh sb="37" eb="39">
      <t>ヘイセイ</t>
    </rPh>
    <rPh sb="41" eb="43">
      <t>ネンド</t>
    </rPh>
    <rPh sb="44" eb="46">
      <t>サクテイ</t>
    </rPh>
    <rPh sb="53" eb="55">
      <t>ヘイセイ</t>
    </rPh>
    <rPh sb="57" eb="59">
      <t>ネンド</t>
    </rPh>
    <rPh sb="78" eb="79">
      <t>オコナ</t>
    </rPh>
    <rPh sb="89" eb="91">
      <t>ケッカ</t>
    </rPh>
    <rPh sb="92" eb="93">
      <t>フ</t>
    </rPh>
    <rPh sb="96" eb="98">
      <t>ハイスイ</t>
    </rPh>
    <rPh sb="98" eb="100">
      <t>ショリ</t>
    </rPh>
    <rPh sb="100" eb="102">
      <t>ゼンタイ</t>
    </rPh>
    <rPh sb="103" eb="106">
      <t>ゴウリテキ</t>
    </rPh>
    <rPh sb="108" eb="111">
      <t>コウリツテキ</t>
    </rPh>
    <rPh sb="112" eb="114">
      <t>ウンエイ</t>
    </rPh>
    <rPh sb="118" eb="120">
      <t>ケントウ</t>
    </rPh>
    <rPh sb="121" eb="122">
      <t>オコナ</t>
    </rPh>
    <rPh sb="126" eb="127">
      <t>ナカ</t>
    </rPh>
    <rPh sb="129" eb="131">
      <t>サイテキ</t>
    </rPh>
    <rPh sb="131" eb="133">
      <t>セイビ</t>
    </rPh>
    <rPh sb="133" eb="135">
      <t>コウソウ</t>
    </rPh>
    <rPh sb="136" eb="137">
      <t>モト</t>
    </rPh>
    <rPh sb="139" eb="141">
      <t>キゾン</t>
    </rPh>
    <rPh sb="141" eb="143">
      <t>シセツ</t>
    </rPh>
    <rPh sb="144" eb="146">
      <t>ユウコウ</t>
    </rPh>
    <rPh sb="146" eb="148">
      <t>リヨウ</t>
    </rPh>
    <rPh sb="153" eb="155">
      <t>タイサク</t>
    </rPh>
    <rPh sb="156" eb="158">
      <t>コウキョウ</t>
    </rPh>
    <rPh sb="158" eb="161">
      <t>ゲスイドウ</t>
    </rPh>
    <rPh sb="163" eb="165">
      <t>ヘンニュウ</t>
    </rPh>
    <rPh sb="170" eb="172">
      <t>サイゼン</t>
    </rPh>
    <rPh sb="182" eb="184">
      <t>ケントウ</t>
    </rPh>
    <rPh sb="185" eb="186">
      <t>オコナ</t>
    </rPh>
    <phoneticPr fontId="4"/>
  </si>
  <si>
    <t>現在、処理区域内人口は減少傾向にありますが、未接続世帯がまだあるため、引き続き接続率の向上を目指し財源確保に努めていきます。また、当事業は地方公営企業法の法非適用事業ですが、令和2年度には法適用事業が適用され、企業会計を導入することで、経営状況の可視化が進み、資産等を正確に把握することができるようになります。平成28年度に策定した最適整備構想と平成30年度に実施した長寿命化計画のための計画策定委託を元に、公共下水道への編入の有無を比較して、更新コストの平準化・縮減を図ること等を念頭に、より経営の健全化が図られる方向へ進むよう検討していきたいと考えます。</t>
    <rPh sb="22" eb="25">
      <t>ミセツゾク</t>
    </rPh>
    <rPh sb="25" eb="27">
      <t>セタイ</t>
    </rPh>
    <rPh sb="39" eb="41">
      <t>セツゾク</t>
    </rPh>
    <rPh sb="41" eb="42">
      <t>リツ</t>
    </rPh>
    <rPh sb="43" eb="45">
      <t>コウジョウ</t>
    </rPh>
    <rPh sb="46" eb="48">
      <t>メザ</t>
    </rPh>
    <rPh sb="65" eb="66">
      <t>トウ</t>
    </rPh>
    <rPh sb="66" eb="68">
      <t>ジギョウ</t>
    </rPh>
    <rPh sb="69" eb="76">
      <t>チホウコウエイキギョウホウ</t>
    </rPh>
    <rPh sb="77" eb="78">
      <t>ホウ</t>
    </rPh>
    <rPh sb="78" eb="79">
      <t>ヒ</t>
    </rPh>
    <rPh sb="79" eb="81">
      <t>テキヨウ</t>
    </rPh>
    <rPh sb="81" eb="83">
      <t>ジギョウ</t>
    </rPh>
    <rPh sb="87" eb="89">
      <t>レイワ</t>
    </rPh>
    <rPh sb="90" eb="91">
      <t>ネン</t>
    </rPh>
    <rPh sb="91" eb="92">
      <t>ド</t>
    </rPh>
    <rPh sb="94" eb="95">
      <t>ホウ</t>
    </rPh>
    <rPh sb="95" eb="97">
      <t>テキヨウ</t>
    </rPh>
    <rPh sb="97" eb="99">
      <t>ジギョウ</t>
    </rPh>
    <rPh sb="100" eb="102">
      <t>テキヨウ</t>
    </rPh>
    <rPh sb="105" eb="107">
      <t>キギョウ</t>
    </rPh>
    <rPh sb="107" eb="109">
      <t>カイケイ</t>
    </rPh>
    <rPh sb="110" eb="112">
      <t>ドウニュウ</t>
    </rPh>
    <rPh sb="118" eb="120">
      <t>ケイエイ</t>
    </rPh>
    <rPh sb="120" eb="122">
      <t>ジョウキョウ</t>
    </rPh>
    <rPh sb="123" eb="126">
      <t>カシカ</t>
    </rPh>
    <rPh sb="127" eb="128">
      <t>スス</t>
    </rPh>
    <rPh sb="173" eb="175">
      <t>ヘイセイ</t>
    </rPh>
    <rPh sb="177" eb="179">
      <t>ネンド</t>
    </rPh>
    <rPh sb="180" eb="182">
      <t>ジッシ</t>
    </rPh>
    <rPh sb="184" eb="190">
      <t>チョウジュミョウカケイカク</t>
    </rPh>
    <rPh sb="194" eb="196">
      <t>ケイカク</t>
    </rPh>
    <rPh sb="196" eb="198">
      <t>サクテイ</t>
    </rPh>
    <rPh sb="198" eb="200">
      <t>イタク</t>
    </rPh>
    <rPh sb="201" eb="202">
      <t>モト</t>
    </rPh>
    <rPh sb="204" eb="206">
      <t>コウキョウ</t>
    </rPh>
    <rPh sb="206" eb="209">
      <t>ゲスイドウ</t>
    </rPh>
    <rPh sb="211" eb="213">
      <t>ヘンニュウ</t>
    </rPh>
    <rPh sb="214" eb="216">
      <t>ウム</t>
    </rPh>
    <rPh sb="217" eb="219">
      <t>ヒカク</t>
    </rPh>
    <rPh sb="241" eb="243">
      <t>ネントウ</t>
    </rPh>
    <rPh sb="258" eb="260">
      <t>ホウコウ</t>
    </rPh>
    <rPh sb="261" eb="262">
      <t>スス</t>
    </rPh>
    <rPh sb="265" eb="267">
      <t>ケントウ</t>
    </rPh>
    <phoneticPr fontId="4"/>
  </si>
  <si>
    <t>①収益的収支比率・・・使用料収入や一般会計からの繰入金等の総収益で、総費用に地方債償還金を加えた費用をどの程度賄えているかを表す指標です。平成30年度には微増し改善されつつありますが、今後とも料金収入増加に向けて接続推進等を行う必要があります。
④企業債残高対事業規模比率・・・使用料収入に対する企業債残高の割合であり、企業債残高の規模を表す指標です。今後も企業債元利償還金の減少に伴い、減少する見通しです。
⑤経費回収率・・・使用料で回収すべき経費を、どの程度使用料で賄えているかを表した指標です。例年、類似団体平均値を下回っています。平成30年度には長寿命化計画のための計画策定委託を実施したため減少しています。接続率の向上による料金収入増加や維持管理費の削減に努めることが必要です。
⑥汚水処理原価・・・有収水量1㎥あたりの汚水処理に要した費用であり、汚水資本費・汚水維持管理費の両方を含めた汚水処理に係るコストを表した指標です。平成30年度の計画策定委託のため原価が上がっています。類似団体平均値を上回っている状況ですが、今後とも、維持管理費の削減に努めることが必要です。
⑦施設利用率・・・施設・設備が1日に対応可能な処理能力に対する、1日平均処理水量の割合であり、施設の利用状況や適正規模を判断する指標です。施設利用率は類似団体の平均値を大きく下回っています。平成28年度の最適整備構想と平成30年度に実施した計画作成委託を元に、今後の施設のあり方について検討を行っていきます。
⑧水洗化率・・・現在処理区域内人口のうち、実際に水洗便所を設置して汚水処理している人口の割合を表した指標です。右肩上がりとなっていますが、依然類似団体平均を大きく下回っている状況です。料金収入を確保し安定した経営のためにも、水洗化率向上に努めていきます。</t>
    <rPh sb="1" eb="4">
      <t>シュウエキテキ</t>
    </rPh>
    <rPh sb="4" eb="6">
      <t>シュウシ</t>
    </rPh>
    <rPh sb="6" eb="8">
      <t>ヒリツ</t>
    </rPh>
    <rPh sb="11" eb="14">
      <t>シヨウリョウ</t>
    </rPh>
    <rPh sb="14" eb="16">
      <t>シュウニュウ</t>
    </rPh>
    <rPh sb="17" eb="19">
      <t>イッパン</t>
    </rPh>
    <rPh sb="19" eb="21">
      <t>カイケイ</t>
    </rPh>
    <rPh sb="24" eb="27">
      <t>クリイレキン</t>
    </rPh>
    <rPh sb="27" eb="28">
      <t>トウ</t>
    </rPh>
    <rPh sb="29" eb="32">
      <t>ソウシュウエキ</t>
    </rPh>
    <rPh sb="34" eb="37">
      <t>ソウヒヨウ</t>
    </rPh>
    <rPh sb="38" eb="40">
      <t>チホウ</t>
    </rPh>
    <rPh sb="40" eb="41">
      <t>サイ</t>
    </rPh>
    <rPh sb="41" eb="43">
      <t>ショウカン</t>
    </rPh>
    <rPh sb="43" eb="44">
      <t>キン</t>
    </rPh>
    <rPh sb="45" eb="46">
      <t>クワ</t>
    </rPh>
    <rPh sb="48" eb="50">
      <t>ヒヨウ</t>
    </rPh>
    <rPh sb="53" eb="55">
      <t>テイド</t>
    </rPh>
    <rPh sb="55" eb="56">
      <t>マカナ</t>
    </rPh>
    <rPh sb="62" eb="63">
      <t>アラワ</t>
    </rPh>
    <rPh sb="64" eb="66">
      <t>シヒョウ</t>
    </rPh>
    <rPh sb="69" eb="71">
      <t>ヘイセイ</t>
    </rPh>
    <rPh sb="73" eb="74">
      <t>ネン</t>
    </rPh>
    <rPh sb="74" eb="75">
      <t>ド</t>
    </rPh>
    <rPh sb="77" eb="79">
      <t>ビゾウ</t>
    </rPh>
    <rPh sb="80" eb="82">
      <t>カイゼン</t>
    </rPh>
    <rPh sb="92" eb="94">
      <t>コンゴ</t>
    </rPh>
    <rPh sb="96" eb="98">
      <t>リョウキン</t>
    </rPh>
    <rPh sb="98" eb="100">
      <t>シュウニュウ</t>
    </rPh>
    <rPh sb="100" eb="102">
      <t>ゾウカ</t>
    </rPh>
    <rPh sb="103" eb="104">
      <t>ム</t>
    </rPh>
    <rPh sb="106" eb="108">
      <t>セツゾク</t>
    </rPh>
    <rPh sb="108" eb="110">
      <t>スイシン</t>
    </rPh>
    <rPh sb="110" eb="111">
      <t>トウ</t>
    </rPh>
    <rPh sb="112" eb="113">
      <t>オコナ</t>
    </rPh>
    <rPh sb="114" eb="116">
      <t>ヒツヨウ</t>
    </rPh>
    <rPh sb="130" eb="131">
      <t>タイ</t>
    </rPh>
    <rPh sb="131" eb="133">
      <t>ジギョウ</t>
    </rPh>
    <rPh sb="133" eb="135">
      <t>キボ</t>
    </rPh>
    <rPh sb="135" eb="137">
      <t>ヒリツ</t>
    </rPh>
    <rPh sb="140" eb="143">
      <t>シヨウリョウ</t>
    </rPh>
    <rPh sb="143" eb="145">
      <t>シュウニュウ</t>
    </rPh>
    <rPh sb="146" eb="147">
      <t>タイ</t>
    </rPh>
    <rPh sb="149" eb="151">
      <t>キギョウ</t>
    </rPh>
    <rPh sb="151" eb="152">
      <t>サイ</t>
    </rPh>
    <rPh sb="152" eb="154">
      <t>ザンダカ</t>
    </rPh>
    <rPh sb="155" eb="157">
      <t>ワリアイ</t>
    </rPh>
    <rPh sb="161" eb="163">
      <t>キギョウ</t>
    </rPh>
    <rPh sb="163" eb="164">
      <t>サイ</t>
    </rPh>
    <rPh sb="164" eb="166">
      <t>ザンダカ</t>
    </rPh>
    <rPh sb="167" eb="169">
      <t>キボ</t>
    </rPh>
    <rPh sb="170" eb="171">
      <t>アラワ</t>
    </rPh>
    <rPh sb="172" eb="174">
      <t>シヒョウ</t>
    </rPh>
    <rPh sb="177" eb="179">
      <t>コンゴ</t>
    </rPh>
    <rPh sb="180" eb="182">
      <t>キギョウ</t>
    </rPh>
    <rPh sb="182" eb="183">
      <t>サイ</t>
    </rPh>
    <rPh sb="183" eb="185">
      <t>ガンリ</t>
    </rPh>
    <rPh sb="185" eb="188">
      <t>ショウカンキン</t>
    </rPh>
    <rPh sb="189" eb="191">
      <t>ゲンショウ</t>
    </rPh>
    <rPh sb="192" eb="193">
      <t>トモナ</t>
    </rPh>
    <rPh sb="195" eb="197">
      <t>ゲンショウ</t>
    </rPh>
    <rPh sb="199" eb="201">
      <t>ミトオ</t>
    </rPh>
    <rPh sb="208" eb="210">
      <t>ケイヒ</t>
    </rPh>
    <rPh sb="210" eb="212">
      <t>カイシュウ</t>
    </rPh>
    <rPh sb="212" eb="213">
      <t>リツ</t>
    </rPh>
    <rPh sb="216" eb="219">
      <t>シヨウリョウ</t>
    </rPh>
    <rPh sb="220" eb="222">
      <t>カイシュウ</t>
    </rPh>
    <rPh sb="225" eb="227">
      <t>ケイヒ</t>
    </rPh>
    <rPh sb="231" eb="233">
      <t>テイド</t>
    </rPh>
    <rPh sb="233" eb="236">
      <t>シヨウリョウ</t>
    </rPh>
    <rPh sb="237" eb="238">
      <t>マカナ</t>
    </rPh>
    <rPh sb="244" eb="245">
      <t>アラワ</t>
    </rPh>
    <rPh sb="247" eb="249">
      <t>シヒョウ</t>
    </rPh>
    <rPh sb="252" eb="254">
      <t>レイネン</t>
    </rPh>
    <rPh sb="255" eb="257">
      <t>ルイジ</t>
    </rPh>
    <rPh sb="257" eb="259">
      <t>ダンタイ</t>
    </rPh>
    <rPh sb="259" eb="261">
      <t>ヘイキン</t>
    </rPh>
    <rPh sb="261" eb="262">
      <t>チ</t>
    </rPh>
    <rPh sb="263" eb="265">
      <t>シタマワ</t>
    </rPh>
    <rPh sb="271" eb="273">
      <t>ヘイセイ</t>
    </rPh>
    <rPh sb="275" eb="276">
      <t>ネン</t>
    </rPh>
    <rPh sb="276" eb="277">
      <t>ド</t>
    </rPh>
    <rPh sb="279" eb="285">
      <t>チョウジュミョウカケイカク</t>
    </rPh>
    <rPh sb="289" eb="295">
      <t>ケイカクサクテイイタク</t>
    </rPh>
    <rPh sb="296" eb="298">
      <t>ジッシ</t>
    </rPh>
    <rPh sb="302" eb="304">
      <t>ゲンショウ</t>
    </rPh>
    <rPh sb="319" eb="321">
      <t>リョウキン</t>
    </rPh>
    <rPh sb="321" eb="323">
      <t>シュウニュウ</t>
    </rPh>
    <rPh sb="323" eb="325">
      <t>ゾウカ</t>
    </rPh>
    <rPh sb="326" eb="328">
      <t>イジ</t>
    </rPh>
    <rPh sb="328" eb="331">
      <t>カンリヒ</t>
    </rPh>
    <rPh sb="332" eb="334">
      <t>サクゲン</t>
    </rPh>
    <rPh sb="335" eb="336">
      <t>ツト</t>
    </rPh>
    <rPh sb="341" eb="343">
      <t>ヒツヨウ</t>
    </rPh>
    <rPh sb="349" eb="351">
      <t>オスイ</t>
    </rPh>
    <rPh sb="351" eb="353">
      <t>ショリ</t>
    </rPh>
    <rPh sb="353" eb="355">
      <t>ゲンカ</t>
    </rPh>
    <rPh sb="421" eb="423">
      <t>ヘイセイ</t>
    </rPh>
    <rPh sb="425" eb="426">
      <t>ネン</t>
    </rPh>
    <rPh sb="426" eb="427">
      <t>ド</t>
    </rPh>
    <rPh sb="428" eb="430">
      <t>ケイカク</t>
    </rPh>
    <rPh sb="430" eb="432">
      <t>サクテイ</t>
    </rPh>
    <rPh sb="432" eb="434">
      <t>イタク</t>
    </rPh>
    <rPh sb="437" eb="439">
      <t>ゲンカ</t>
    </rPh>
    <rPh sb="440" eb="441">
      <t>ア</t>
    </rPh>
    <rPh sb="448" eb="450">
      <t>ルイジ</t>
    </rPh>
    <rPh sb="450" eb="452">
      <t>ダンタイ</t>
    </rPh>
    <rPh sb="452" eb="455">
      <t>ヘイキンチ</t>
    </rPh>
    <rPh sb="456" eb="458">
      <t>ウワマワ</t>
    </rPh>
    <rPh sb="462" eb="464">
      <t>ジョウキョウ</t>
    </rPh>
    <rPh sb="496" eb="498">
      <t>シセツ</t>
    </rPh>
    <rPh sb="498" eb="501">
      <t>リヨウリツ</t>
    </rPh>
    <rPh sb="504" eb="506">
      <t>シセツ</t>
    </rPh>
    <rPh sb="507" eb="509">
      <t>セツビ</t>
    </rPh>
    <rPh sb="511" eb="512">
      <t>ニチ</t>
    </rPh>
    <rPh sb="513" eb="515">
      <t>タイオウ</t>
    </rPh>
    <rPh sb="515" eb="517">
      <t>カノウ</t>
    </rPh>
    <rPh sb="518" eb="520">
      <t>ショリ</t>
    </rPh>
    <rPh sb="520" eb="522">
      <t>ノウリョク</t>
    </rPh>
    <rPh sb="523" eb="524">
      <t>タイ</t>
    </rPh>
    <rPh sb="528" eb="529">
      <t>ニチ</t>
    </rPh>
    <rPh sb="529" eb="531">
      <t>ヘイキン</t>
    </rPh>
    <rPh sb="531" eb="533">
      <t>ショリ</t>
    </rPh>
    <rPh sb="533" eb="535">
      <t>スイリョウ</t>
    </rPh>
    <rPh sb="536" eb="538">
      <t>ワリアイ</t>
    </rPh>
    <rPh sb="542" eb="544">
      <t>シセツ</t>
    </rPh>
    <rPh sb="545" eb="547">
      <t>リヨウ</t>
    </rPh>
    <rPh sb="547" eb="549">
      <t>ジョウキョウ</t>
    </rPh>
    <rPh sb="552" eb="554">
      <t>キボ</t>
    </rPh>
    <rPh sb="555" eb="557">
      <t>ハンダン</t>
    </rPh>
    <rPh sb="559" eb="561">
      <t>シヒョウ</t>
    </rPh>
    <rPh sb="564" eb="566">
      <t>シセツ</t>
    </rPh>
    <rPh sb="566" eb="568">
      <t>リヨウ</t>
    </rPh>
    <rPh sb="568" eb="569">
      <t>リツ</t>
    </rPh>
    <rPh sb="570" eb="574">
      <t>ルイジダンタイ</t>
    </rPh>
    <rPh sb="575" eb="578">
      <t>ヘイキンチ</t>
    </rPh>
    <rPh sb="579" eb="580">
      <t>オオ</t>
    </rPh>
    <rPh sb="582" eb="584">
      <t>シタマワ</t>
    </rPh>
    <rPh sb="590" eb="592">
      <t>ヘイセイ</t>
    </rPh>
    <rPh sb="594" eb="595">
      <t>ネン</t>
    </rPh>
    <rPh sb="595" eb="596">
      <t>ド</t>
    </rPh>
    <rPh sb="597" eb="599">
      <t>サイテキ</t>
    </rPh>
    <rPh sb="599" eb="601">
      <t>セイビ</t>
    </rPh>
    <rPh sb="601" eb="603">
      <t>コウソウ</t>
    </rPh>
    <rPh sb="604" eb="606">
      <t>ヘイセイ</t>
    </rPh>
    <rPh sb="608" eb="609">
      <t>ネン</t>
    </rPh>
    <rPh sb="609" eb="610">
      <t>ド</t>
    </rPh>
    <rPh sb="611" eb="613">
      <t>ジッシ</t>
    </rPh>
    <rPh sb="615" eb="617">
      <t>ケイカク</t>
    </rPh>
    <rPh sb="617" eb="619">
      <t>サクセイ</t>
    </rPh>
    <rPh sb="619" eb="621">
      <t>イタク</t>
    </rPh>
    <rPh sb="622" eb="623">
      <t>モト</t>
    </rPh>
    <rPh sb="625" eb="627">
      <t>コンゴ</t>
    </rPh>
    <rPh sb="628" eb="630">
      <t>シセツ</t>
    </rPh>
    <rPh sb="633" eb="634">
      <t>カタ</t>
    </rPh>
    <rPh sb="638" eb="640">
      <t>ケントウ</t>
    </rPh>
    <rPh sb="641" eb="642">
      <t>オコナ</t>
    </rPh>
    <rPh sb="655" eb="656">
      <t>リツ</t>
    </rPh>
    <rPh sb="659" eb="661">
      <t>ゲンザイ</t>
    </rPh>
    <rPh sb="661" eb="663">
      <t>ショリ</t>
    </rPh>
    <rPh sb="663" eb="666">
      <t>クイキナイ</t>
    </rPh>
    <rPh sb="666" eb="668">
      <t>ジンコウ</t>
    </rPh>
    <rPh sb="672" eb="674">
      <t>ジッサイ</t>
    </rPh>
    <rPh sb="675" eb="677">
      <t>スイセン</t>
    </rPh>
    <rPh sb="677" eb="679">
      <t>ベンジョ</t>
    </rPh>
    <rPh sb="680" eb="682">
      <t>セッチ</t>
    </rPh>
    <rPh sb="684" eb="686">
      <t>オスイ</t>
    </rPh>
    <rPh sb="686" eb="688">
      <t>ショリ</t>
    </rPh>
    <rPh sb="692" eb="694">
      <t>ジンコウ</t>
    </rPh>
    <rPh sb="695" eb="697">
      <t>ワリアイ</t>
    </rPh>
    <rPh sb="698" eb="699">
      <t>アラワ</t>
    </rPh>
    <rPh sb="701" eb="703">
      <t>シヒョウ</t>
    </rPh>
    <rPh sb="706" eb="709">
      <t>ミギカタア</t>
    </rPh>
    <rPh sb="720" eb="722">
      <t>イゼン</t>
    </rPh>
    <rPh sb="722" eb="726">
      <t>ルイジダンタイ</t>
    </rPh>
    <rPh sb="726" eb="728">
      <t>ヘイキン</t>
    </rPh>
    <rPh sb="729" eb="730">
      <t>オオ</t>
    </rPh>
    <rPh sb="732" eb="734">
      <t>シタマワ</t>
    </rPh>
    <rPh sb="738" eb="740">
      <t>ジョウキョウ</t>
    </rPh>
    <rPh sb="745" eb="747">
      <t>シュウニュウ</t>
    </rPh>
    <rPh sb="748" eb="750">
      <t>カクホ</t>
    </rPh>
    <rPh sb="751" eb="753">
      <t>アンテイ</t>
    </rPh>
    <rPh sb="755" eb="757">
      <t>ケイエイ</t>
    </rPh>
    <rPh sb="763" eb="766">
      <t>スイセンカ</t>
    </rPh>
    <rPh sb="766" eb="767">
      <t>リツ</t>
    </rPh>
    <rPh sb="767" eb="769">
      <t>コウジョウ</t>
    </rPh>
    <rPh sb="770" eb="77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</si>
</sst>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4D-4C6E-B8DC-5AC78C772D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94D-4C6E-B8DC-5AC78C772D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29.98</c:v>
                </c:pt>
                <c:pt idx="1">
                  <c:v>25.22</c:v>
                </c:pt>
                <c:pt idx="2">
                  <c:v>23.56</c:v>
                </c:pt>
                <c:pt idx="3">
                  <c:v>21.57</c:v>
                </c:pt>
                <c:pt idx="4">
                  <c:v>22.9</c:v>
                </c:pt>
              </c:numCache>
            </c:numRef>
          </c:val>
          <c:extLst>
            <c:ext xmlns:c16="http://schemas.microsoft.com/office/drawing/2014/chart" uri="{C3380CC4-5D6E-409C-BE32-E72D297353CC}">
              <c16:uniqueId val="{00000000-63A0-4266-B07E-331F14F62B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3A0-4266-B07E-331F14F62B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55.06</c:v>
                </c:pt>
                <c:pt idx="1">
                  <c:v>55.79</c:v>
                </c:pt>
                <c:pt idx="2">
                  <c:v>55.94</c:v>
                </c:pt>
                <c:pt idx="3">
                  <c:v>57.77</c:v>
                </c:pt>
                <c:pt idx="4">
                  <c:v>61.73</c:v>
                </c:pt>
              </c:numCache>
            </c:numRef>
          </c:val>
          <c:extLst>
            <c:ext xmlns:c16="http://schemas.microsoft.com/office/drawing/2014/chart" uri="{C3380CC4-5D6E-409C-BE32-E72D297353CC}">
              <c16:uniqueId val="{00000000-97F8-4DA4-BB9F-D98B2623F5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7F8-4DA4-BB9F-D98B2623F5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78.53</c:v>
                </c:pt>
                <c:pt idx="1">
                  <c:v>80.06</c:v>
                </c:pt>
                <c:pt idx="2">
                  <c:v>80.56</c:v>
                </c:pt>
                <c:pt idx="3">
                  <c:v>79.31</c:v>
                </c:pt>
                <c:pt idx="4">
                  <c:v>79.67</c:v>
                </c:pt>
              </c:numCache>
            </c:numRef>
          </c:val>
          <c:extLst>
            <c:ext xmlns:c16="http://schemas.microsoft.com/office/drawing/2014/chart" uri="{C3380CC4-5D6E-409C-BE32-E72D297353CC}">
              <c16:uniqueId val="{00000000-EB7D-4AA2-A053-7C9B941FB4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D-4AA2-A053-7C9B941FB4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F7-4A21-8B8A-105819CA6A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7-4A21-8B8A-105819CA6A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9C-4D2C-A72B-06EEEE20F0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9C-4D2C-A72B-06EEEE20F0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73-4C84-9E74-A5AB56C637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3-4C84-9E74-A5AB56C637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4B-4018-9A58-E40FC53CEA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4B-4018-9A58-E40FC53CEA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1727.02</c:v>
                </c:pt>
                <c:pt idx="1">
                  <c:v>1314.89</c:v>
                </c:pt>
                <c:pt idx="2">
                  <c:v>1254.5</c:v>
                </c:pt>
                <c:pt idx="3">
                  <c:v>1201.3699999999999</c:v>
                </c:pt>
                <c:pt idx="4">
                  <c:v>1049.6099999999999</c:v>
                </c:pt>
              </c:numCache>
            </c:numRef>
          </c:val>
          <c:extLst>
            <c:ext xmlns:c16="http://schemas.microsoft.com/office/drawing/2014/chart" uri="{C3380CC4-5D6E-409C-BE32-E72D297353CC}">
              <c16:uniqueId val="{00000000-298C-4507-B05C-7F84CB7E24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98C-4507-B05C-7F84CB7E24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28.66</c:v>
                </c:pt>
                <c:pt idx="1">
                  <c:v>28.16</c:v>
                </c:pt>
                <c:pt idx="2">
                  <c:v>28.31</c:v>
                </c:pt>
                <c:pt idx="3">
                  <c:v>31.94</c:v>
                </c:pt>
                <c:pt idx="4">
                  <c:v>29.35</c:v>
                </c:pt>
              </c:numCache>
            </c:numRef>
          </c:val>
          <c:extLst>
            <c:ext xmlns:c16="http://schemas.microsoft.com/office/drawing/2014/chart" uri="{C3380CC4-5D6E-409C-BE32-E72D297353CC}">
              <c16:uniqueId val="{00000000-4E44-4D15-821C-FEDE8B7910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E44-4D15-821C-FEDE8B7910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629.07000000000005</c:v>
                </c:pt>
                <c:pt idx="1">
                  <c:v>635.75</c:v>
                </c:pt>
                <c:pt idx="2">
                  <c:v>624.62</c:v>
                </c:pt>
                <c:pt idx="3">
                  <c:v>553.61</c:v>
                </c:pt>
                <c:pt idx="4">
                  <c:v>600.46</c:v>
                </c:pt>
              </c:numCache>
            </c:numRef>
          </c:val>
          <c:extLst>
            <c:ext xmlns:c16="http://schemas.microsoft.com/office/drawing/2014/chart" uri="{C3380CC4-5D6E-409C-BE32-E72D297353CC}">
              <c16:uniqueId val="{00000000-40DB-403A-928C-7B2FCE5C33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40DB-403A-928C-7B2FCE5C33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臼杵市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38761</v>
      </c>
      <c r="AM8" s="74"/>
      <c r="AN8" s="74"/>
      <c r="AO8" s="74"/>
      <c r="AP8" s="74"/>
      <c r="AQ8" s="74"/>
      <c r="AR8" s="74"/>
      <c r="AS8" s="74"/>
      <c r="AT8" s="73">
        <f>データ!T6</f>
        <v>291.2</v>
      </c>
      <c r="AU8" s="73"/>
      <c r="AV8" s="73"/>
      <c r="AW8" s="73"/>
      <c r="AX8" s="73"/>
      <c r="AY8" s="73"/>
      <c r="AZ8" s="73"/>
      <c r="BA8" s="73"/>
      <c r="BB8" s="73">
        <f>データ!U6</f>
        <v>133.11000000000001</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3.56</v>
      </c>
      <c r="Q10" s="73"/>
      <c r="R10" s="73"/>
      <c r="S10" s="73"/>
      <c r="T10" s="73"/>
      <c r="U10" s="73"/>
      <c r="V10" s="73"/>
      <c r="W10" s="73">
        <f>データ!Q6</f>
        <v>118.3</v>
      </c>
      <c r="X10" s="73"/>
      <c r="Y10" s="73"/>
      <c r="Z10" s="73"/>
      <c r="AA10" s="73"/>
      <c r="AB10" s="73"/>
      <c r="AC10" s="73"/>
      <c r="AD10" s="74">
        <f>データ!R6</f>
        <v>2860</v>
      </c>
      <c r="AE10" s="74"/>
      <c r="AF10" s="74"/>
      <c r="AG10" s="74"/>
      <c r="AH10" s="74"/>
      <c r="AI10" s="74"/>
      <c r="AJ10" s="74"/>
      <c r="AK10" s="2"/>
      <c r="AL10" s="74">
        <f>データ!V6</f>
        <v>1372</v>
      </c>
      <c r="AM10" s="74"/>
      <c r="AN10" s="74"/>
      <c r="AO10" s="74"/>
      <c r="AP10" s="74"/>
      <c r="AQ10" s="74"/>
      <c r="AR10" s="74"/>
      <c r="AS10" s="74"/>
      <c r="AT10" s="73">
        <f>データ!W6</f>
        <v>0.68</v>
      </c>
      <c r="AU10" s="73"/>
      <c r="AV10" s="73"/>
      <c r="AW10" s="73"/>
      <c r="AX10" s="73"/>
      <c r="AY10" s="73"/>
      <c r="AZ10" s="73"/>
      <c r="BA10" s="73"/>
      <c r="BB10" s="73">
        <f>データ!X6</f>
        <v>2017.65</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t5dYgzzLsMW2LIg5JOIPsxZNHSz5na11AjtlFpAMxadFRjfv4Eq0k+xBFhz11Twvkaiq3Cm2rv3It0MuxEcNQ==" saltValue="/OLizIEmiGqrme3Gg3LUy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442062</v>
      </c>
      <c r="D6" s="33">
        <f t="shared" si="3"/>
        <v>47</v>
      </c>
      <c r="E6" s="33">
        <f t="shared" si="3"/>
        <v>17</v>
      </c>
      <c r="F6" s="33">
        <f t="shared" si="3"/>
        <v>5</v>
      </c>
      <c r="G6" s="33">
        <f t="shared" si="3"/>
        <v>0</v>
      </c>
      <c r="H6" s="33" t="str">
        <f t="shared" si="3"/>
        <v>大分県　臼杵市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3.56</v>
      </c>
      <c r="Q6" s="34">
        <f t="shared" si="3"/>
        <v>118.3</v>
      </c>
      <c r="R6" s="34">
        <f t="shared" si="3"/>
        <v>2860</v>
      </c>
      <c r="S6" s="34">
        <f t="shared" si="3"/>
        <v>38761</v>
      </c>
      <c r="T6" s="34">
        <f t="shared" si="3"/>
        <v>291.2</v>
      </c>
      <c r="U6" s="34">
        <f t="shared" si="3"/>
        <v>133.11000000000001</v>
      </c>
      <c r="V6" s="34">
        <f t="shared" si="3"/>
        <v>1372</v>
      </c>
      <c r="W6" s="34">
        <f t="shared" si="3"/>
        <v>0.68</v>
      </c>
      <c r="X6" s="34">
        <f t="shared" si="3"/>
        <v>2017.65</v>
      </c>
      <c r="Y6" s="35">
        <f>IF(Y7="",NA(),Y7)</f>
        <v>78.53</v>
      </c>
      <c r="Z6" s="35">
        <f t="shared" ref="Z6:AH6" si="4">IF(Z7="",NA(),Z7)</f>
        <v>80.06</v>
      </c>
      <c r="AA6" s="35">
        <f t="shared" si="4"/>
        <v>80.56</v>
      </c>
      <c r="AB6" s="35">
        <f t="shared" si="4"/>
        <v>79.31</v>
      </c>
      <c r="AC6" s="35">
        <f t="shared" si="4"/>
        <v>79.67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1727.02</v>
      </c>
      <c r="BG6" s="35">
        <f t="shared" ref="BG6:BO6" si="7">IF(BG7="",NA(),BG7)</f>
        <v>1314.89</v>
      </c>
      <c r="BH6" s="35">
        <f t="shared" si="7"/>
        <v>1254.5</v>
      </c>
      <c r="BI6" s="35">
        <f t="shared" si="7"/>
        <v>1201.3699999999999</v>
      </c>
      <c r="BJ6" s="35">
        <f t="shared" si="7"/>
        <v>1049.6099999999999</v>
      </c>
      <c r="BK6" s="35">
        <f t="shared" si="7"/>
        <v>1044.8</v>
      </c>
      <c r="BL6" s="35">
        <f t="shared" si="7"/>
        <v>1081.8</v>
      </c>
      <c r="BM6" s="35">
        <f t="shared" si="7"/>
        <v>974.93</v>
      </c>
      <c r="BN6" s="35">
        <f t="shared" si="7"/>
        <v>855.8</v>
      </c>
      <c r="BO6" s="35">
        <f t="shared" si="7"/>
        <v>789.46</v>
      </c>
      <c r="BP6" s="34" t="str">
        <f>IF(BP7="","",IF(BP7="-","【-】","【"&amp;SUBSTITUTE(TEXT(BP7,"#,##0.00"),"-","△")&amp;"】"))</f>
        <v>【747.76】</v>
      </c>
      <c r="BQ6" s="35">
        <f>IF(BQ7="",NA(),BQ7)</f>
        <v>28.66</v>
      </c>
      <c r="BR6" s="35">
        <f t="shared" ref="BR6:BZ6" si="8">IF(BR7="",NA(),BR7)</f>
        <v>28.16</v>
      </c>
      <c r="BS6" s="35">
        <f t="shared" si="8"/>
        <v>28.31</v>
      </c>
      <c r="BT6" s="35">
        <f t="shared" si="8"/>
        <v>31.94</v>
      </c>
      <c r="BU6" s="35">
        <f t="shared" si="8"/>
        <v>29.35</v>
      </c>
      <c r="BV6" s="35">
        <f t="shared" si="8"/>
        <v>50.82</v>
      </c>
      <c r="BW6" s="35">
        <f t="shared" si="8"/>
        <v>52.19</v>
      </c>
      <c r="BX6" s="35">
        <f t="shared" si="8"/>
        <v>55.32</v>
      </c>
      <c r="BY6" s="35">
        <f t="shared" si="8"/>
        <v>59.8</v>
      </c>
      <c r="BZ6" s="35">
        <f t="shared" si="8"/>
        <v>57.77</v>
      </c>
      <c r="CA6" s="34" t="str">
        <f>IF(CA7="","",IF(CA7="-","【-】","【"&amp;SUBSTITUTE(TEXT(CA7,"#,##0.00"),"-","△")&amp;"】"))</f>
        <v>【59.51】</v>
      </c>
      <c r="CB6" s="35">
        <f>IF(CB7="",NA(),CB7)</f>
        <v>629.07000000000005</v>
      </c>
      <c r="CC6" s="35">
        <f t="shared" ref="CC6:CK6" si="9">IF(CC7="",NA(),CC7)</f>
        <v>635.75</v>
      </c>
      <c r="CD6" s="35">
        <f t="shared" si="9"/>
        <v>624.62</v>
      </c>
      <c r="CE6" s="35">
        <f t="shared" si="9"/>
        <v>553.61</v>
      </c>
      <c r="CF6" s="35">
        <f t="shared" si="9"/>
        <v>600.46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29.98</v>
      </c>
      <c r="CN6" s="35">
        <f t="shared" ref="CN6:CV6" si="10">IF(CN7="",NA(),CN7)</f>
        <v>25.22</v>
      </c>
      <c r="CO6" s="35">
        <f t="shared" si="10"/>
        <v>23.56</v>
      </c>
      <c r="CP6" s="35">
        <f t="shared" si="10"/>
        <v>21.57</v>
      </c>
      <c r="CQ6" s="35">
        <f t="shared" si="10"/>
        <v>22.9</v>
      </c>
      <c r="CR6" s="35">
        <f t="shared" si="10"/>
        <v>53.24</v>
      </c>
      <c r="CS6" s="35">
        <f t="shared" si="10"/>
        <v>52.31</v>
      </c>
      <c r="CT6" s="35">
        <f t="shared" si="10"/>
        <v>60.65</v>
      </c>
      <c r="CU6" s="35">
        <f t="shared" si="10"/>
        <v>51.75</v>
      </c>
      <c r="CV6" s="35">
        <f t="shared" si="10"/>
        <v>50.68</v>
      </c>
      <c r="CW6" s="34" t="str">
        <f>IF(CW7="","",IF(CW7="-","【-】","【"&amp;SUBSTITUTE(TEXT(CW7,"#,##0.00"),"-","△")&amp;"】"))</f>
        <v>【52.23】</v>
      </c>
      <c r="CX6" s="35">
        <f>IF(CX7="",NA(),CX7)</f>
        <v>55.06</v>
      </c>
      <c r="CY6" s="35">
        <f t="shared" ref="CY6:DG6" si="11">IF(CY7="",NA(),CY7)</f>
        <v>55.79</v>
      </c>
      <c r="CZ6" s="35">
        <f t="shared" si="11"/>
        <v>55.94</v>
      </c>
      <c r="DA6" s="35">
        <f t="shared" si="11"/>
        <v>57.77</v>
      </c>
      <c r="DB6" s="35">
        <f t="shared" si="11"/>
        <v>61.73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442062</v>
      </c>
      <c r="D7" s="37">
        <v>47</v>
      </c>
      <c r="E7" s="37">
        <v>17</v>
      </c>
      <c r="F7" s="37">
        <v>5</v>
      </c>
      <c r="G7" s="37">
        <v>0</v>
      </c>
      <c r="H7" s="37" t="s">
        <v>96</v>
      </c>
      <c r="I7" s="37" t="s">
        <v>97</v>
      </c>
      <c r="J7" s="37" t="s">
        <v>98</v>
      </c>
      <c r="K7" s="37" t="s">
        <v>99</v>
      </c>
      <c r="L7" s="37" t="s">
        <v>100</v>
      </c>
      <c r="M7" s="37" t="s">
        <v>101</v>
      </c>
      <c r="N7" s="38" t="s">
        <v>102</v>
      </c>
      <c r="O7" s="38" t="s">
        <v>103</v>
      </c>
      <c r="P7" s="38">
        <v>3.56</v>
      </c>
      <c r="Q7" s="38">
        <v>118.3</v>
      </c>
      <c r="R7" s="38">
        <v>2860</v>
      </c>
      <c r="S7" s="38">
        <v>38761</v>
      </c>
      <c r="T7" s="38">
        <v>291.2</v>
      </c>
      <c r="U7" s="38">
        <v>133.11000000000001</v>
      </c>
      <c r="V7" s="38">
        <v>1372</v>
      </c>
      <c r="W7" s="38">
        <v>0.68</v>
      </c>
      <c r="X7" s="38">
        <v>2017.65</v>
      </c>
      <c r="Y7" s="38">
        <v>78.53</v>
      </c>
      <c r="Z7" s="38">
        <v>80.06</v>
      </c>
      <c r="AA7" s="38">
        <v>80.56</v>
      </c>
      <c r="AB7" s="38">
        <v>79.31</v>
      </c>
      <c r="AC7" s="38">
        <v>79.67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1727.02</v>
      </c>
      <c r="BG7" s="38">
        <v>1314.89</v>
      </c>
      <c r="BH7" s="38">
        <v>1254.5</v>
      </c>
      <c r="BI7" s="38">
        <v>1201.3699999999999</v>
      </c>
      <c r="BJ7" s="38">
        <v>1049.6099999999999</v>
      </c>
      <c r="BK7" s="38">
        <v>1044.8</v>
      </c>
      <c r="BL7" s="38">
        <v>1081.8</v>
      </c>
      <c r="BM7" s="38">
        <v>974.93</v>
      </c>
      <c r="BN7" s="38">
        <v>855.8</v>
      </c>
      <c r="BO7" s="38">
        <v>789.46</v>
      </c>
      <c r="BP7" s="38">
        <v>747.76</v>
      </c>
      <c r="BQ7" s="38">
        <v>28.66</v>
      </c>
      <c r="BR7" s="38">
        <v>28.16</v>
      </c>
      <c r="BS7" s="38">
        <v>28.31</v>
      </c>
      <c r="BT7" s="38">
        <v>31.94</v>
      </c>
      <c r="BU7" s="38">
        <v>29.35</v>
      </c>
      <c r="BV7" s="38">
        <v>50.82</v>
      </c>
      <c r="BW7" s="38">
        <v>52.19</v>
      </c>
      <c r="BX7" s="38">
        <v>55.32</v>
      </c>
      <c r="BY7" s="38">
        <v>59.8</v>
      </c>
      <c r="BZ7" s="38">
        <v>57.77</v>
      </c>
      <c r="CA7" s="38">
        <v>59.51</v>
      </c>
      <c r="CB7" s="38">
        <v>629.07000000000005</v>
      </c>
      <c r="CC7" s="38">
        <v>635.75</v>
      </c>
      <c r="CD7" s="38">
        <v>624.62</v>
      </c>
      <c r="CE7" s="38">
        <v>553.61</v>
      </c>
      <c r="CF7" s="38">
        <v>600.46</v>
      </c>
      <c r="CG7" s="38">
        <v>300.52</v>
      </c>
      <c r="CH7" s="38">
        <v>296.14</v>
      </c>
      <c r="CI7" s="38">
        <v>283.17</v>
      </c>
      <c r="CJ7" s="38">
        <v>263.76</v>
      </c>
      <c r="CK7" s="38">
        <v>274.35000000000002</v>
      </c>
      <c r="CL7" s="38">
        <v>261.45999999999998</v>
      </c>
      <c r="CM7" s="38">
        <v>29.98</v>
      </c>
      <c r="CN7" s="38">
        <v>25.22</v>
      </c>
      <c r="CO7" s="38">
        <v>23.56</v>
      </c>
      <c r="CP7" s="38">
        <v>21.57</v>
      </c>
      <c r="CQ7" s="38">
        <v>22.9</v>
      </c>
      <c r="CR7" s="38">
        <v>53.24</v>
      </c>
      <c r="CS7" s="38">
        <v>52.31</v>
      </c>
      <c r="CT7" s="38">
        <v>60.65</v>
      </c>
      <c r="CU7" s="38">
        <v>51.75</v>
      </c>
      <c r="CV7" s="38">
        <v>50.68</v>
      </c>
      <c r="CW7" s="38">
        <v>52.23</v>
      </c>
      <c r="CX7" s="38">
        <v>55.06</v>
      </c>
      <c r="CY7" s="38">
        <v>55.79</v>
      </c>
      <c r="CZ7" s="38">
        <v>55.94</v>
      </c>
      <c r="DA7" s="38">
        <v>57.77</v>
      </c>
      <c r="DB7" s="38">
        <v>61.73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2020-01-25T01:27:16Z</cp:lastPrinted>
  <dcterms:created xsi:type="dcterms:W3CDTF">2019-12-05T05:23:37Z</dcterms:created>
  <dcterms:modified xsi:type="dcterms:W3CDTF">2020-01-25T01:27:44Z</dcterms:modified>
  <cp:category/>
</cp:coreProperties>
</file>