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86.0.207\share\上下水道管理課\★下水道事業\★下水道事業関係\★経営指標・経営比較分析表\H31（H30年度分析）\"/>
    </mc:Choice>
  </mc:AlternateContent>
  <workbookProtection workbookAlgorithmName="SHA-512" workbookHashValue="0IGH2HNhq0BbK6Fj+e7QmGdiPglkb1/dYtvFjOt2hm+Z3wFMCrxtWe6GE1GXgZjqMi90H5PHdymknhY3iT+LIg==" workbookSaltValue="mSkShZIr7dP/JXNCX4QxW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<sst xmlns="http://schemas.openxmlformats.org/spreadsheetml/2006/main" count="228" uniqueCount="113">
  <si>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</si>
  <si>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</si>
  <si>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</si>
  <si>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</si>
  <si>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</si>
  <si>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</si>
  <si>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</si>
  <si>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</si>
  <si>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</si>
  <si>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</si>
  <si>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</si>
  <si>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</si>
  <si>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</si>
  <si>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</si>
  <si>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</si>
  <si>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</si>
  <si>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</si>
  <si>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</si>
  <si>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</si>
  <si>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</si>
  <si>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</si>
  <si>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</si>
  <si>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</si>
  <si>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</si>
  <si>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</si>
  <si>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</si>
  <si>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</si>
  <si>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</si>
  <si>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</si>
  <si>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</si>
  <si>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</si>
  <si>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</si>
  <si>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</si>
  <si>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</si>
  <si>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</si>
  <si>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</si>
  <si>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</si>
  <si>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</si>
  <si>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</si>
  <si>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</si>
  <si>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</si>
  <si>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</si>
  <si>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</si>
  <si>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</si>
  <si>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</si>
  <si>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</si>
  <si>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</si>
  <si>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</si>
  <si>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</si>
  <si>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</si>
  <si>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</si>
  <si>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</si>
  <si>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</si>
  <si>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</si>
  <si>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</si>
  <si>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</si>
  <si>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</si>
  <si>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</si>
  <si>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</si>
  <si>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</si>
  <si>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</si>
  <si>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</si>
  <si>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</si>
  <si>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</si>
  <si>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</si>
  <si>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</si>
  <si>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</si>
  <si>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</si>
  <si>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</si>
  <si>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</si>
  <si>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</si>
  <si>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</si>
  <si>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</si>
  <si>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</si>
  <si>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</si>
  <si>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</si>
  <si>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</si>
  <si>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</si>
  <si>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</si>
  <si>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</si>
  <si>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</si>
  <si>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</si>
  <si>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</si>
  <si>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</si>
  <si>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</si>
  <si>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</si>
  <si>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</si>
  <si>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</si>
  <si>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</si>
  <si>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</si>
  <si>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</si>
  <si>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</si>
  <si>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</si>
  <si>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</si>
  <si>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</si>
  <si>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</si>
  <si>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</si>
  <si>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臼杵市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</si>
  <si>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</si>
  <si>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</si>
  <si>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</si>
  <si>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</si>
  <si>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</si>
  <si>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</si>
  <si>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</si>
  <si>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</si>
  <si>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</si>
  <si>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</si>
  <si>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</si>
  <si>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</si>
  <si>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当事業の経営状態は、企業債元利償還金が減少していくこと、管渠の面整備が概成したことから、全体的に改善傾向にあります。今後は施設への投資が減少し、維持管理に移っていきます。
　課題としては、人口減少等に伴う使用料収入の減少等のため、財源の確保と維持管理費の削減が挙げられます。料金体系の見直しや、施設の運転管理業務委託の発注形態の見直し、豊後大野市との下水道船団方式事業の負担割合の見直し等を検討していく必要があります。
　また、当事業は地方公営企業法の法非適用事業ですが、令和２年度から法適化（財務適用）となる予定であり、効率的な経営を促進させ、より健全な経営状況への展望が予想されます。</t>
    <rPh sb="236" eb="238">
      <t>レイワ</t>
    </rPh>
    <rPh sb="239" eb="240">
      <t>ネン</t>
    </rPh>
    <rPh sb="240" eb="241">
      <t>ド</t>
    </rPh>
    <rPh sb="245" eb="246">
      <t>カ</t>
    </rPh>
    <rPh sb="247" eb="249">
      <t>ザイム</t>
    </rPh>
    <rPh sb="249" eb="251">
      <t>テキヨウ</t>
    </rPh>
    <rPh sb="261" eb="264">
      <t>コウリツテキ</t>
    </rPh>
    <rPh sb="265" eb="267">
      <t>ケイエイ</t>
    </rPh>
    <rPh sb="268" eb="270">
      <t>ソクシン</t>
    </rPh>
    <phoneticPr fontId="4"/>
  </si>
  <si>
    <t xml:space="preserve">③『管渠改善率』・・・当該年度に更新した管渠延長の割合を表した指標です。今後も必要に応じて更新等を行う必要があります。
　施設の更新等については、建設開始が平成５年、供用開始が平成１３年と新しく、処理場・管渠ともに耐用年数を経過していませんが、将来的に必要になる改修・更新を想定した維持管理計画を立て、より安定した事業経営に努めます。令和２年度から法的化（財務適用）し効率的な経営を促進させ、長期的な更新・維持補修の計画を立てる必要があり、ストックマネジメントにおいて、施設の更新計画を策定する予定です
</t>
    <phoneticPr fontId="4"/>
  </si>
  <si>
    <t xml:space="preserve">①『収益的収支比率』・・・使用料収入や一般会計からの繰入金等の総収益で、総費用に地方債償還金を加えた費用をどの程度賄えているかを表す指標です。企業債元利償還金がピークを過ぎて減少傾向にあることから、今後も改善していく見通しです。ただ、総収益に一般会計繰入金が多く含まれることから、繰入金を縮小した上で改善していく方策を検討する必要があります。また、人口減少や節水意識の高まり等から使用料収入が減少する見通しのため、料金改定の検討や維持管理費の削減等も検討していきます。
④『企業債残高対事業規模比率』・・・使用料収入に対する企業債残高の割合であり、企業債残高の規模を表す指標です。今後は企業債残高の減少となるものの人口減少よる使用料収入が大きく影響を受けています。
⑤『経費回収率』・・・使用料で回収すべき経費を、どの程度使用料で賄えているかを表した指標です。企業債償還金が減少していく中、人口減少や維持管理費が増加傾向にあるため、今後も横ばい又は緩やかに減少していく見通しです。
⑥『汚水処理原価』・・・有収水量１㎥あたりの汚水処理に要した費用であり、汚水資本費・汚水維持管理費の両方を含めた汚水処理に係るコストを表した指標です。緩やかに減少しているものの、人口減少にある中で、近年では類似団体平均値を上回っています。
⑦『施設利用率』・・・施設・設備が一日に対応可能な処理能力に対する、一日平均処理水量の割合であり、施設の利用状況や適正規模を判断する指標です。前年度と比較して1.33ポイントの改善となった。
⑧『水洗化率』・・・現在処理区域内人口のうち、実際に水洗便所を設置して汚水処理している人口の割合を表した指標です。人口減少の影響が大きく前年度と比較して0.7ポイントの悪化となった。
</t>
    <rPh sb="296" eb="298">
      <t>ザンダカ</t>
    </rPh>
    <rPh sb="307" eb="309">
      <t>ジンコウ</t>
    </rPh>
    <rPh sb="309" eb="311">
      <t>ゲンショウ</t>
    </rPh>
    <rPh sb="313" eb="316">
      <t>シヨウリョウ</t>
    </rPh>
    <rPh sb="316" eb="318">
      <t>シュウニュウ</t>
    </rPh>
    <rPh sb="319" eb="320">
      <t>オオ</t>
    </rPh>
    <rPh sb="322" eb="324">
      <t>エイキョウ</t>
    </rPh>
    <rPh sb="325" eb="326">
      <t>ウ</t>
    </rPh>
    <rPh sb="393" eb="394">
      <t>ナカ</t>
    </rPh>
    <rPh sb="395" eb="397">
      <t>ジンコウ</t>
    </rPh>
    <rPh sb="397" eb="399">
      <t>ゲンショウ</t>
    </rPh>
    <rPh sb="416" eb="418">
      <t>コンゴ</t>
    </rPh>
    <rPh sb="419" eb="420">
      <t>ヨコ</t>
    </rPh>
    <rPh sb="422" eb="423">
      <t>マタ</t>
    </rPh>
    <rPh sb="530" eb="532">
      <t>ジンコウ</t>
    </rPh>
    <rPh sb="532" eb="534">
      <t>ゲンショウ</t>
    </rPh>
    <rPh sb="537" eb="538">
      <t>ナカ</t>
    </rPh>
    <rPh sb="540" eb="542">
      <t>キンネン</t>
    </rPh>
    <rPh sb="632" eb="635">
      <t>ゼンネンド</t>
    </rPh>
    <rPh sb="636" eb="638">
      <t>ヒカク</t>
    </rPh>
    <rPh sb="649" eb="651">
      <t>カイゼン</t>
    </rPh>
    <rPh sb="714" eb="716">
      <t>ジンコウ</t>
    </rPh>
    <rPh sb="716" eb="718">
      <t>ゲンショウ</t>
    </rPh>
    <rPh sb="719" eb="721">
      <t>エイキョウ</t>
    </rPh>
    <rPh sb="722" eb="723">
      <t>オオ</t>
    </rPh>
    <rPh sb="725" eb="728">
      <t>ゼンネンド</t>
    </rPh>
    <rPh sb="729" eb="731">
      <t>ヒカク</t>
    </rPh>
    <rPh sb="741" eb="743">
      <t>アッカ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</si>
</sst>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quot;-&quot;">
                  <c:v>0.76</c:v>
                </c:pt>
                <c:pt idx="3" formatCode="#,##0.00;&quot;△&quot;#,##0.00;&quot;-&quot;">
                  <c:v>0.12</c:v>
                </c:pt>
                <c:pt idx="4">
                  <c:v>0</c:v>
                </c:pt>
              </c:numCache>
            </c:numRef>
          </c:val>
          <c:extLst>
            <c:ext xmlns:c16="http://schemas.microsoft.com/office/drawing/2014/chart" uri="{C3380CC4-5D6E-409C-BE32-E72D297353CC}">
              <c16:uniqueId val="{00000000-5E11-4599-9949-69C196FC5A1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0.09</c:v>
                </c:pt>
                <c:pt idx="3">
                  <c:v>0.09</c:v>
                </c:pt>
                <c:pt idx="4">
                  <c:v>0.13</c:v>
                </c:pt>
              </c:numCache>
            </c:numRef>
          </c:val>
          <c:smooth val="0"/>
          <c:extLst>
            <c:ext xmlns:c16="http://schemas.microsoft.com/office/drawing/2014/chart" uri="{C3380CC4-5D6E-409C-BE32-E72D297353CC}">
              <c16:uniqueId val="{00000001-5E11-4599-9949-69C196FC5A1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46.67</c:v>
                </c:pt>
                <c:pt idx="1">
                  <c:v>45.89</c:v>
                </c:pt>
                <c:pt idx="2">
                  <c:v>44.22</c:v>
                </c:pt>
                <c:pt idx="3">
                  <c:v>43.11</c:v>
                </c:pt>
                <c:pt idx="4">
                  <c:v>44.44</c:v>
                </c:pt>
              </c:numCache>
            </c:numRef>
          </c:val>
          <c:extLst>
            <c:ext xmlns:c16="http://schemas.microsoft.com/office/drawing/2014/chart" uri="{C3380CC4-5D6E-409C-BE32-E72D297353CC}">
              <c16:uniqueId val="{00000000-C1F7-4B6D-98C5-434F017B67D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41.35</c:v>
                </c:pt>
                <c:pt idx="2">
                  <c:v>42.9</c:v>
                </c:pt>
                <c:pt idx="3">
                  <c:v>43.36</c:v>
                </c:pt>
                <c:pt idx="4">
                  <c:v>42.56</c:v>
                </c:pt>
              </c:numCache>
            </c:numRef>
          </c:val>
          <c:smooth val="0"/>
          <c:extLst>
            <c:ext xmlns:c16="http://schemas.microsoft.com/office/drawing/2014/chart" uri="{C3380CC4-5D6E-409C-BE32-E72D297353CC}">
              <c16:uniqueId val="{00000001-C1F7-4B6D-98C5-434F017B67D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70.290000000000006</c:v>
                </c:pt>
                <c:pt idx="1">
                  <c:v>70.61</c:v>
                </c:pt>
                <c:pt idx="2">
                  <c:v>70.819999999999993</c:v>
                </c:pt>
                <c:pt idx="3">
                  <c:v>71.98</c:v>
                </c:pt>
                <c:pt idx="4">
                  <c:v>71.28</c:v>
                </c:pt>
              </c:numCache>
            </c:numRef>
          </c:val>
          <c:extLst>
            <c:ext xmlns:c16="http://schemas.microsoft.com/office/drawing/2014/chart" uri="{C3380CC4-5D6E-409C-BE32-E72D297353CC}">
              <c16:uniqueId val="{00000000-6577-45DE-8F14-407CDB69410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82.9</c:v>
                </c:pt>
                <c:pt idx="2">
                  <c:v>83.5</c:v>
                </c:pt>
                <c:pt idx="3">
                  <c:v>83.06</c:v>
                </c:pt>
                <c:pt idx="4">
                  <c:v>83.32</c:v>
                </c:pt>
              </c:numCache>
            </c:numRef>
          </c:val>
          <c:smooth val="0"/>
          <c:extLst>
            <c:ext xmlns:c16="http://schemas.microsoft.com/office/drawing/2014/chart" uri="{C3380CC4-5D6E-409C-BE32-E72D297353CC}">
              <c16:uniqueId val="{00000001-6577-45DE-8F14-407CDB69410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86.35</c:v>
                </c:pt>
                <c:pt idx="1">
                  <c:v>85.6</c:v>
                </c:pt>
                <c:pt idx="2">
                  <c:v>87.97</c:v>
                </c:pt>
                <c:pt idx="3">
                  <c:v>90.08</c:v>
                </c:pt>
                <c:pt idx="4">
                  <c:v>86.31</c:v>
                </c:pt>
              </c:numCache>
            </c:numRef>
          </c:val>
          <c:extLst>
            <c:ext xmlns:c16="http://schemas.microsoft.com/office/drawing/2014/chart" uri="{C3380CC4-5D6E-409C-BE32-E72D297353CC}">
              <c16:uniqueId val="{00000000-9E39-4386-AD4F-591F7FF0981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39-4386-AD4F-591F7FF0981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99-41D0-B96A-AB34F860F32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99-41D0-B96A-AB34F860F32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91-4EEA-89BE-F3E7C31F2FA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91-4EEA-89BE-F3E7C31F2FA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D6-4699-B26C-5E5265B2B60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D6-4699-B26C-5E5265B2B60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AB-4F8D-A440-D0C2CABEDCE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AB-4F8D-A440-D0C2CABEDCE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856.19</c:v>
                </c:pt>
                <c:pt idx="1">
                  <c:v>417.89</c:v>
                </c:pt>
                <c:pt idx="2">
                  <c:v>375.07</c:v>
                </c:pt>
                <c:pt idx="3">
                  <c:v>445.96</c:v>
                </c:pt>
                <c:pt idx="4">
                  <c:v>612.28</c:v>
                </c:pt>
              </c:numCache>
            </c:numRef>
          </c:val>
          <c:extLst>
            <c:ext xmlns:c16="http://schemas.microsoft.com/office/drawing/2014/chart" uri="{C3380CC4-5D6E-409C-BE32-E72D297353CC}">
              <c16:uniqueId val="{00000000-7684-4F55-83B9-54A63DE8B90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7684-4F55-83B9-54A63DE8B90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64.28</c:v>
                </c:pt>
                <c:pt idx="1">
                  <c:v>64.94</c:v>
                </c:pt>
                <c:pt idx="2">
                  <c:v>64.5</c:v>
                </c:pt>
                <c:pt idx="3">
                  <c:v>65.75</c:v>
                </c:pt>
                <c:pt idx="4">
                  <c:v>65.849999999999994</c:v>
                </c:pt>
              </c:numCache>
            </c:numRef>
          </c:val>
          <c:extLst>
            <c:ext xmlns:c16="http://schemas.microsoft.com/office/drawing/2014/chart" uri="{C3380CC4-5D6E-409C-BE32-E72D297353CC}">
              <c16:uniqueId val="{00000000-2F81-4C31-A066-3927C912498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66.22</c:v>
                </c:pt>
                <c:pt idx="2">
                  <c:v>69.87</c:v>
                </c:pt>
                <c:pt idx="3">
                  <c:v>74.3</c:v>
                </c:pt>
                <c:pt idx="4">
                  <c:v>72.260000000000005</c:v>
                </c:pt>
              </c:numCache>
            </c:numRef>
          </c:val>
          <c:smooth val="0"/>
          <c:extLst>
            <c:ext xmlns:c16="http://schemas.microsoft.com/office/drawing/2014/chart" uri="{C3380CC4-5D6E-409C-BE32-E72D297353CC}">
              <c16:uniqueId val="{00000001-2F81-4C31-A066-3927C912498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280.27</c:v>
                </c:pt>
                <c:pt idx="1">
                  <c:v>275.97000000000003</c:v>
                </c:pt>
                <c:pt idx="2">
                  <c:v>280.14999999999998</c:v>
                </c:pt>
                <c:pt idx="3">
                  <c:v>275.05</c:v>
                </c:pt>
                <c:pt idx="4">
                  <c:v>273.86</c:v>
                </c:pt>
              </c:numCache>
            </c:numRef>
          </c:val>
          <c:extLst>
            <c:ext xmlns:c16="http://schemas.microsoft.com/office/drawing/2014/chart" uri="{C3380CC4-5D6E-409C-BE32-E72D297353CC}">
              <c16:uniqueId val="{00000000-6095-41BD-AB7E-0A1FC30A057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246.72</c:v>
                </c:pt>
                <c:pt idx="2">
                  <c:v>234.96</c:v>
                </c:pt>
                <c:pt idx="3">
                  <c:v>221.81</c:v>
                </c:pt>
                <c:pt idx="4">
                  <c:v>230.02</c:v>
                </c:pt>
              </c:numCache>
            </c:numRef>
          </c:val>
          <c:smooth val="0"/>
          <c:extLst>
            <c:ext xmlns:c16="http://schemas.microsoft.com/office/drawing/2014/chart" uri="{C3380CC4-5D6E-409C-BE32-E72D297353CC}">
              <c16:uniqueId val="{00000001-6095-41BD-AB7E-0A1FC30A057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29"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大分県　臼杵市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38761</v>
      </c>
      <c r="AM8" s="50"/>
      <c r="AN8" s="50"/>
      <c r="AO8" s="50"/>
      <c r="AP8" s="50"/>
      <c r="AQ8" s="50"/>
      <c r="AR8" s="50"/>
      <c r="AS8" s="50"/>
      <c r="AT8" s="45">
        <f>データ!T6</f>
        <v>291.2</v>
      </c>
      <c r="AU8" s="45"/>
      <c r="AV8" s="45"/>
      <c r="AW8" s="45"/>
      <c r="AX8" s="45"/>
      <c r="AY8" s="45"/>
      <c r="AZ8" s="45"/>
      <c r="BA8" s="45"/>
      <c r="BB8" s="45">
        <f>データ!U6</f>
        <v>133.11000000000001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5.26</v>
      </c>
      <c r="Q10" s="45"/>
      <c r="R10" s="45"/>
      <c r="S10" s="45"/>
      <c r="T10" s="45"/>
      <c r="U10" s="45"/>
      <c r="V10" s="45"/>
      <c r="W10" s="45">
        <f>データ!Q6</f>
        <v>115.35</v>
      </c>
      <c r="X10" s="45"/>
      <c r="Y10" s="45"/>
      <c r="Z10" s="45"/>
      <c r="AA10" s="45"/>
      <c r="AB10" s="45"/>
      <c r="AC10" s="45"/>
      <c r="AD10" s="50">
        <f>データ!R6</f>
        <v>3350</v>
      </c>
      <c r="AE10" s="50"/>
      <c r="AF10" s="50"/>
      <c r="AG10" s="50"/>
      <c r="AH10" s="50"/>
      <c r="AI10" s="50"/>
      <c r="AJ10" s="50"/>
      <c r="AK10" s="2"/>
      <c r="AL10" s="50">
        <f>データ!V6</f>
        <v>2030</v>
      </c>
      <c r="AM10" s="50"/>
      <c r="AN10" s="50"/>
      <c r="AO10" s="50"/>
      <c r="AP10" s="50"/>
      <c r="AQ10" s="50"/>
      <c r="AR10" s="50"/>
      <c r="AS10" s="50"/>
      <c r="AT10" s="45">
        <f>データ!W6</f>
        <v>1.24</v>
      </c>
      <c r="AU10" s="45"/>
      <c r="AV10" s="45"/>
      <c r="AW10" s="45"/>
      <c r="AX10" s="45"/>
      <c r="AY10" s="45"/>
      <c r="AZ10" s="45"/>
      <c r="BA10" s="45"/>
      <c r="BB10" s="45">
        <f>データ!X6</f>
        <v>1637.1</v>
      </c>
      <c r="BC10" s="45"/>
      <c r="BD10" s="45"/>
      <c r="BE10" s="45"/>
      <c r="BF10" s="45"/>
      <c r="BG10" s="45"/>
      <c r="BH10" s="45"/>
      <c r="BI10" s="45"/>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24</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25</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112</v>
      </c>
      <c r="BM16" s="82"/>
      <c r="BN16" s="82"/>
      <c r="BO16" s="82"/>
      <c r="BP16" s="82"/>
      <c r="BQ16" s="82"/>
      <c r="BR16" s="82"/>
      <c r="BS16" s="82"/>
      <c r="BT16" s="82"/>
      <c r="BU16" s="82"/>
      <c r="BV16" s="82"/>
      <c r="BW16" s="82"/>
      <c r="BX16" s="82"/>
      <c r="BY16" s="82"/>
      <c r="BZ16" s="8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1"/>
      <c r="BM34" s="82"/>
      <c r="BN34" s="82"/>
      <c r="BO34" s="82"/>
      <c r="BP34" s="82"/>
      <c r="BQ34" s="82"/>
      <c r="BR34" s="82"/>
      <c r="BS34" s="82"/>
      <c r="BT34" s="82"/>
      <c r="BU34" s="82"/>
      <c r="BV34" s="82"/>
      <c r="BW34" s="82"/>
      <c r="BX34" s="82"/>
      <c r="BY34" s="82"/>
      <c r="BZ34" s="8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1"/>
      <c r="BM35" s="82"/>
      <c r="BN35" s="82"/>
      <c r="BO35" s="82"/>
      <c r="BP35" s="82"/>
      <c r="BQ35" s="82"/>
      <c r="BR35" s="82"/>
      <c r="BS35" s="82"/>
      <c r="BT35" s="82"/>
      <c r="BU35" s="82"/>
      <c r="BV35" s="82"/>
      <c r="BW35" s="82"/>
      <c r="BX35" s="82"/>
      <c r="BY35" s="82"/>
      <c r="BZ35" s="8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110</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NXu1CnAJQiXNpryVtW0u+CnY0q/3kzL7z9cO3at+mt1t9PkKL0EDqaf3Gn2WHAHDEdc4W4WsKdQcBF9/y7tLow==" saltValue="uOF/eJ+JdhYXASpinNtCn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8" t="s">
        <v>53</v>
      </c>
      <c r="I3" s="89"/>
      <c r="J3" s="89"/>
      <c r="K3" s="89"/>
      <c r="L3" s="89"/>
      <c r="M3" s="89"/>
      <c r="N3" s="89"/>
      <c r="O3" s="89"/>
      <c r="P3" s="89"/>
      <c r="Q3" s="89"/>
      <c r="R3" s="89"/>
      <c r="S3" s="89"/>
      <c r="T3" s="89"/>
      <c r="U3" s="89"/>
      <c r="V3" s="89"/>
      <c r="W3" s="89"/>
      <c r="X3" s="90"/>
      <c r="Y3" s="94" t="s">
        <v>54</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55</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5" x14ac:dyDescent="0.15">
      <c r="A4" s="28" t="s">
        <v>56</v>
      </c>
      <c r="B4" s="30"/>
      <c r="C4" s="30"/>
      <c r="D4" s="30"/>
      <c r="E4" s="30"/>
      <c r="F4" s="30"/>
      <c r="G4" s="30"/>
      <c r="H4" s="91"/>
      <c r="I4" s="92"/>
      <c r="J4" s="92"/>
      <c r="K4" s="92"/>
      <c r="L4" s="92"/>
      <c r="M4" s="92"/>
      <c r="N4" s="92"/>
      <c r="O4" s="92"/>
      <c r="P4" s="92"/>
      <c r="Q4" s="92"/>
      <c r="R4" s="92"/>
      <c r="S4" s="92"/>
      <c r="T4" s="92"/>
      <c r="U4" s="92"/>
      <c r="V4" s="92"/>
      <c r="W4" s="92"/>
      <c r="X4" s="93"/>
      <c r="Y4" s="87" t="s">
        <v>57</v>
      </c>
      <c r="Z4" s="87"/>
      <c r="AA4" s="87"/>
      <c r="AB4" s="87"/>
      <c r="AC4" s="87"/>
      <c r="AD4" s="87"/>
      <c r="AE4" s="87"/>
      <c r="AF4" s="87"/>
      <c r="AG4" s="87"/>
      <c r="AH4" s="87"/>
      <c r="AI4" s="87"/>
      <c r="AJ4" s="87" t="s">
        <v>58</v>
      </c>
      <c r="AK4" s="87"/>
      <c r="AL4" s="87"/>
      <c r="AM4" s="87"/>
      <c r="AN4" s="87"/>
      <c r="AO4" s="87"/>
      <c r="AP4" s="87"/>
      <c r="AQ4" s="87"/>
      <c r="AR4" s="87"/>
      <c r="AS4" s="87"/>
      <c r="AT4" s="87"/>
      <c r="AU4" s="87" t="s">
        <v>59</v>
      </c>
      <c r="AV4" s="87"/>
      <c r="AW4" s="87"/>
      <c r="AX4" s="87"/>
      <c r="AY4" s="87"/>
      <c r="AZ4" s="87"/>
      <c r="BA4" s="87"/>
      <c r="BB4" s="87"/>
      <c r="BC4" s="87"/>
      <c r="BD4" s="87"/>
      <c r="BE4" s="87"/>
      <c r="BF4" s="87" t="s">
        <v>60</v>
      </c>
      <c r="BG4" s="87"/>
      <c r="BH4" s="87"/>
      <c r="BI4" s="87"/>
      <c r="BJ4" s="87"/>
      <c r="BK4" s="87"/>
      <c r="BL4" s="87"/>
      <c r="BM4" s="87"/>
      <c r="BN4" s="87"/>
      <c r="BO4" s="87"/>
      <c r="BP4" s="87"/>
      <c r="BQ4" s="87" t="s">
        <v>61</v>
      </c>
      <c r="BR4" s="87"/>
      <c r="BS4" s="87"/>
      <c r="BT4" s="87"/>
      <c r="BU4" s="87"/>
      <c r="BV4" s="87"/>
      <c r="BW4" s="87"/>
      <c r="BX4" s="87"/>
      <c r="BY4" s="87"/>
      <c r="BZ4" s="87"/>
      <c r="CA4" s="87"/>
      <c r="CB4" s="87" t="s">
        <v>62</v>
      </c>
      <c r="CC4" s="87"/>
      <c r="CD4" s="87"/>
      <c r="CE4" s="87"/>
      <c r="CF4" s="87"/>
      <c r="CG4" s="87"/>
      <c r="CH4" s="87"/>
      <c r="CI4" s="87"/>
      <c r="CJ4" s="87"/>
      <c r="CK4" s="87"/>
      <c r="CL4" s="87"/>
      <c r="CM4" s="87" t="s">
        <v>63</v>
      </c>
      <c r="CN4" s="87"/>
      <c r="CO4" s="87"/>
      <c r="CP4" s="87"/>
      <c r="CQ4" s="87"/>
      <c r="CR4" s="87"/>
      <c r="CS4" s="87"/>
      <c r="CT4" s="87"/>
      <c r="CU4" s="87"/>
      <c r="CV4" s="87"/>
      <c r="CW4" s="87"/>
      <c r="CX4" s="87" t="s">
        <v>64</v>
      </c>
      <c r="CY4" s="87"/>
      <c r="CZ4" s="87"/>
      <c r="DA4" s="87"/>
      <c r="DB4" s="87"/>
      <c r="DC4" s="87"/>
      <c r="DD4" s="87"/>
      <c r="DE4" s="87"/>
      <c r="DF4" s="87"/>
      <c r="DG4" s="87"/>
      <c r="DH4" s="87"/>
      <c r="DI4" s="87" t="s">
        <v>65</v>
      </c>
      <c r="DJ4" s="87"/>
      <c r="DK4" s="87"/>
      <c r="DL4" s="87"/>
      <c r="DM4" s="87"/>
      <c r="DN4" s="87"/>
      <c r="DO4" s="87"/>
      <c r="DP4" s="87"/>
      <c r="DQ4" s="87"/>
      <c r="DR4" s="87"/>
      <c r="DS4" s="87"/>
      <c r="DT4" s="87" t="s">
        <v>66</v>
      </c>
      <c r="DU4" s="87"/>
      <c r="DV4" s="87"/>
      <c r="DW4" s="87"/>
      <c r="DX4" s="87"/>
      <c r="DY4" s="87"/>
      <c r="DZ4" s="87"/>
      <c r="EA4" s="87"/>
      <c r="EB4" s="87"/>
      <c r="EC4" s="87"/>
      <c r="ED4" s="87"/>
      <c r="EE4" s="87" t="s">
        <v>67</v>
      </c>
      <c r="EF4" s="87"/>
      <c r="EG4" s="87"/>
      <c r="EH4" s="87"/>
      <c r="EI4" s="87"/>
      <c r="EJ4" s="87"/>
      <c r="EK4" s="87"/>
      <c r="EL4" s="87"/>
      <c r="EM4" s="87"/>
      <c r="EN4" s="87"/>
      <c r="EO4" s="87"/>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442062</v>
      </c>
      <c r="D6" s="33">
        <f t="shared" si="3"/>
        <v>47</v>
      </c>
      <c r="E6" s="33">
        <f t="shared" si="3"/>
        <v>17</v>
      </c>
      <c r="F6" s="33">
        <f t="shared" si="3"/>
        <v>4</v>
      </c>
      <c r="G6" s="33">
        <f t="shared" si="3"/>
        <v>0</v>
      </c>
      <c r="H6" s="33" t="str">
        <f t="shared" si="3"/>
        <v>大分県　臼杵市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5.26</v>
      </c>
      <c r="Q6" s="34">
        <f t="shared" si="3"/>
        <v>115.35</v>
      </c>
      <c r="R6" s="34">
        <f t="shared" si="3"/>
        <v>3350</v>
      </c>
      <c r="S6" s="34">
        <f t="shared" si="3"/>
        <v>38761</v>
      </c>
      <c r="T6" s="34">
        <f t="shared" si="3"/>
        <v>291.2</v>
      </c>
      <c r="U6" s="34">
        <f t="shared" si="3"/>
        <v>133.11000000000001</v>
      </c>
      <c r="V6" s="34">
        <f t="shared" si="3"/>
        <v>2030</v>
      </c>
      <c r="W6" s="34">
        <f t="shared" si="3"/>
        <v>1.24</v>
      </c>
      <c r="X6" s="34">
        <f t="shared" si="3"/>
        <v>1637.1</v>
      </c>
      <c r="Y6" s="35">
        <f>IF(Y7="",NA(),Y7)</f>
        <v>86.35</v>
      </c>
      <c r="Z6" s="35">
        <f t="shared" ref="Z6:AH6" si="4">IF(Z7="",NA(),Z7)</f>
        <v>85.6</v>
      </c>
      <c r="AA6" s="35">
        <f t="shared" si="4"/>
        <v>87.97</v>
      </c>
      <c r="AB6" s="35">
        <f t="shared" si="4"/>
        <v>90.08</v>
      </c>
      <c r="AC6" s="35">
        <f t="shared" si="4"/>
        <v>86.31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856.19</v>
      </c>
      <c r="BG6" s="35">
        <f t="shared" ref="BG6:BO6" si="7">IF(BG7="",NA(),BG7)</f>
        <v>417.89</v>
      </c>
      <c r="BH6" s="35">
        <f t="shared" si="7"/>
        <v>375.07</v>
      </c>
      <c r="BI6" s="35">
        <f t="shared" si="7"/>
        <v>445.96</v>
      </c>
      <c r="BJ6" s="35">
        <f t="shared" si="7"/>
        <v>612.28</v>
      </c>
      <c r="BK6" s="35">
        <f t="shared" si="7"/>
        <v>1671.86</v>
      </c>
      <c r="BL6" s="35">
        <f t="shared" si="7"/>
        <v>1434.89</v>
      </c>
      <c r="BM6" s="35">
        <f t="shared" si="7"/>
        <v>1298.9100000000001</v>
      </c>
      <c r="BN6" s="35">
        <f t="shared" si="7"/>
        <v>1243.71</v>
      </c>
      <c r="BO6" s="35">
        <f t="shared" si="7"/>
        <v>1194.1500000000001</v>
      </c>
      <c r="BP6" s="34" t="str">
        <f>IF(BP7="","",IF(BP7="-","【-】","【"&amp;SUBSTITUTE(TEXT(BP7,"#,##0.00"),"-","△")&amp;"】"))</f>
        <v>【1,209.40】</v>
      </c>
      <c r="BQ6" s="35">
        <f>IF(BQ7="",NA(),BQ7)</f>
        <v>64.28</v>
      </c>
      <c r="BR6" s="35">
        <f t="shared" ref="BR6:BZ6" si="8">IF(BR7="",NA(),BR7)</f>
        <v>64.94</v>
      </c>
      <c r="BS6" s="35">
        <f t="shared" si="8"/>
        <v>64.5</v>
      </c>
      <c r="BT6" s="35">
        <f t="shared" si="8"/>
        <v>65.75</v>
      </c>
      <c r="BU6" s="35">
        <f t="shared" si="8"/>
        <v>65.849999999999994</v>
      </c>
      <c r="BV6" s="35">
        <f t="shared" si="8"/>
        <v>50.54</v>
      </c>
      <c r="BW6" s="35">
        <f t="shared" si="8"/>
        <v>66.22</v>
      </c>
      <c r="BX6" s="35">
        <f t="shared" si="8"/>
        <v>69.87</v>
      </c>
      <c r="BY6" s="35">
        <f t="shared" si="8"/>
        <v>74.3</v>
      </c>
      <c r="BZ6" s="35">
        <f t="shared" si="8"/>
        <v>72.260000000000005</v>
      </c>
      <c r="CA6" s="34" t="str">
        <f>IF(CA7="","",IF(CA7="-","【-】","【"&amp;SUBSTITUTE(TEXT(CA7,"#,##0.00"),"-","△")&amp;"】"))</f>
        <v>【74.48】</v>
      </c>
      <c r="CB6" s="35">
        <f>IF(CB7="",NA(),CB7)</f>
        <v>280.27</v>
      </c>
      <c r="CC6" s="35">
        <f t="shared" ref="CC6:CK6" si="9">IF(CC7="",NA(),CC7)</f>
        <v>275.97000000000003</v>
      </c>
      <c r="CD6" s="35">
        <f t="shared" si="9"/>
        <v>280.14999999999998</v>
      </c>
      <c r="CE6" s="35">
        <f t="shared" si="9"/>
        <v>275.05</v>
      </c>
      <c r="CF6" s="35">
        <f t="shared" si="9"/>
        <v>273.86</v>
      </c>
      <c r="CG6" s="35">
        <f t="shared" si="9"/>
        <v>320.36</v>
      </c>
      <c r="CH6" s="35">
        <f t="shared" si="9"/>
        <v>246.72</v>
      </c>
      <c r="CI6" s="35">
        <f t="shared" si="9"/>
        <v>234.96</v>
      </c>
      <c r="CJ6" s="35">
        <f t="shared" si="9"/>
        <v>221.81</v>
      </c>
      <c r="CK6" s="35">
        <f t="shared" si="9"/>
        <v>230.02</v>
      </c>
      <c r="CL6" s="34" t="str">
        <f>IF(CL7="","",IF(CL7="-","【-】","【"&amp;SUBSTITUTE(TEXT(CL7,"#,##0.00"),"-","△")&amp;"】"))</f>
        <v>【219.46】</v>
      </c>
      <c r="CM6" s="35">
        <f>IF(CM7="",NA(),CM7)</f>
        <v>46.67</v>
      </c>
      <c r="CN6" s="35">
        <f t="shared" ref="CN6:CV6" si="10">IF(CN7="",NA(),CN7)</f>
        <v>45.89</v>
      </c>
      <c r="CO6" s="35">
        <f t="shared" si="10"/>
        <v>44.22</v>
      </c>
      <c r="CP6" s="35">
        <f t="shared" si="10"/>
        <v>43.11</v>
      </c>
      <c r="CQ6" s="35">
        <f t="shared" si="10"/>
        <v>44.44</v>
      </c>
      <c r="CR6" s="35">
        <f t="shared" si="10"/>
        <v>34.74</v>
      </c>
      <c r="CS6" s="35">
        <f t="shared" si="10"/>
        <v>41.35</v>
      </c>
      <c r="CT6" s="35">
        <f t="shared" si="10"/>
        <v>42.9</v>
      </c>
      <c r="CU6" s="35">
        <f t="shared" si="10"/>
        <v>43.36</v>
      </c>
      <c r="CV6" s="35">
        <f t="shared" si="10"/>
        <v>42.56</v>
      </c>
      <c r="CW6" s="34" t="str">
        <f>IF(CW7="","",IF(CW7="-","【-】","【"&amp;SUBSTITUTE(TEXT(CW7,"#,##0.00"),"-","△")&amp;"】"))</f>
        <v>【42.82】</v>
      </c>
      <c r="CX6" s="35">
        <f>IF(CX7="",NA(),CX7)</f>
        <v>70.290000000000006</v>
      </c>
      <c r="CY6" s="35">
        <f t="shared" ref="CY6:DG6" si="11">IF(CY7="",NA(),CY7)</f>
        <v>70.61</v>
      </c>
      <c r="CZ6" s="35">
        <f t="shared" si="11"/>
        <v>70.819999999999993</v>
      </c>
      <c r="DA6" s="35">
        <f t="shared" si="11"/>
        <v>71.98</v>
      </c>
      <c r="DB6" s="35">
        <f t="shared" si="11"/>
        <v>71.28</v>
      </c>
      <c r="DC6" s="35">
        <f t="shared" si="11"/>
        <v>70.14</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0.76</v>
      </c>
      <c r="EH6" s="35">
        <f t="shared" si="14"/>
        <v>0.12</v>
      </c>
      <c r="EI6" s="34">
        <f t="shared" si="14"/>
        <v>0</v>
      </c>
      <c r="EJ6" s="35">
        <f t="shared" si="14"/>
        <v>0.08</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442062</v>
      </c>
      <c r="D7" s="37">
        <v>47</v>
      </c>
      <c r="E7" s="37">
        <v>17</v>
      </c>
      <c r="F7" s="37">
        <v>4</v>
      </c>
      <c r="G7" s="37">
        <v>0</v>
      </c>
      <c r="H7" s="37" t="s">
        <v>97</v>
      </c>
      <c r="I7" s="37" t="s">
        <v>98</v>
      </c>
      <c r="J7" s="37" t="s">
        <v>99</v>
      </c>
      <c r="K7" s="37" t="s">
        <v>100</v>
      </c>
      <c r="L7" s="37" t="s">
        <v>101</v>
      </c>
      <c r="M7" s="37" t="s">
        <v>102</v>
      </c>
      <c r="N7" s="38" t="s">
        <v>103</v>
      </c>
      <c r="O7" s="38" t="s">
        <v>104</v>
      </c>
      <c r="P7" s="38">
        <v>5.26</v>
      </c>
      <c r="Q7" s="38">
        <v>115.35</v>
      </c>
      <c r="R7" s="38">
        <v>3350</v>
      </c>
      <c r="S7" s="38">
        <v>38761</v>
      </c>
      <c r="T7" s="38">
        <v>291.2</v>
      </c>
      <c r="U7" s="38">
        <v>133.11000000000001</v>
      </c>
      <c r="V7" s="38">
        <v>2030</v>
      </c>
      <c r="W7" s="38">
        <v>1.24</v>
      </c>
      <c r="X7" s="38">
        <v>1637.1</v>
      </c>
      <c r="Y7" s="38">
        <v>86.35</v>
      </c>
      <c r="Z7" s="38">
        <v>85.6</v>
      </c>
      <c r="AA7" s="38">
        <v>87.97</v>
      </c>
      <c r="AB7" s="38">
        <v>90.08</v>
      </c>
      <c r="AC7" s="38">
        <v>86.31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856.19</v>
      </c>
      <c r="BG7" s="38">
        <v>417.89</v>
      </c>
      <c r="BH7" s="38">
        <v>375.07</v>
      </c>
      <c r="BI7" s="38">
        <v>445.96</v>
      </c>
      <c r="BJ7" s="38">
        <v>612.28</v>
      </c>
      <c r="BK7" s="38">
        <v>1671.86</v>
      </c>
      <c r="BL7" s="38">
        <v>1434.89</v>
      </c>
      <c r="BM7" s="38">
        <v>1298.9100000000001</v>
      </c>
      <c r="BN7" s="38">
        <v>1243.71</v>
      </c>
      <c r="BO7" s="38">
        <v>1194.1500000000001</v>
      </c>
      <c r="BP7" s="38">
        <v>1209.4000000000001</v>
      </c>
      <c r="BQ7" s="38">
        <v>64.28</v>
      </c>
      <c r="BR7" s="38">
        <v>64.94</v>
      </c>
      <c r="BS7" s="38">
        <v>64.5</v>
      </c>
      <c r="BT7" s="38">
        <v>65.75</v>
      </c>
      <c r="BU7" s="38">
        <v>65.849999999999994</v>
      </c>
      <c r="BV7" s="38">
        <v>50.54</v>
      </c>
      <c r="BW7" s="38">
        <v>66.22</v>
      </c>
      <c r="BX7" s="38">
        <v>69.87</v>
      </c>
      <c r="BY7" s="38">
        <v>74.3</v>
      </c>
      <c r="BZ7" s="38">
        <v>72.260000000000005</v>
      </c>
      <c r="CA7" s="38">
        <v>74.48</v>
      </c>
      <c r="CB7" s="38">
        <v>280.27</v>
      </c>
      <c r="CC7" s="38">
        <v>275.97000000000003</v>
      </c>
      <c r="CD7" s="38">
        <v>280.14999999999998</v>
      </c>
      <c r="CE7" s="38">
        <v>275.05</v>
      </c>
      <c r="CF7" s="38">
        <v>273.86</v>
      </c>
      <c r="CG7" s="38">
        <v>320.36</v>
      </c>
      <c r="CH7" s="38">
        <v>246.72</v>
      </c>
      <c r="CI7" s="38">
        <v>234.96</v>
      </c>
      <c r="CJ7" s="38">
        <v>221.81</v>
      </c>
      <c r="CK7" s="38">
        <v>230.02</v>
      </c>
      <c r="CL7" s="38">
        <v>219.46</v>
      </c>
      <c r="CM7" s="38">
        <v>46.67</v>
      </c>
      <c r="CN7" s="38">
        <v>45.89</v>
      </c>
      <c r="CO7" s="38">
        <v>44.22</v>
      </c>
      <c r="CP7" s="38">
        <v>43.11</v>
      </c>
      <c r="CQ7" s="38">
        <v>44.44</v>
      </c>
      <c r="CR7" s="38">
        <v>34.74</v>
      </c>
      <c r="CS7" s="38">
        <v>41.35</v>
      </c>
      <c r="CT7" s="38">
        <v>42.9</v>
      </c>
      <c r="CU7" s="38">
        <v>43.36</v>
      </c>
      <c r="CV7" s="38">
        <v>42.56</v>
      </c>
      <c r="CW7" s="38">
        <v>42.82</v>
      </c>
      <c r="CX7" s="38">
        <v>70.290000000000006</v>
      </c>
      <c r="CY7" s="38">
        <v>70.61</v>
      </c>
      <c r="CZ7" s="38">
        <v>70.819999999999993</v>
      </c>
      <c r="DA7" s="38">
        <v>71.98</v>
      </c>
      <c r="DB7" s="38">
        <v>71.28</v>
      </c>
      <c r="DC7" s="38">
        <v>70.14</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0.76</v>
      </c>
      <c r="EH7" s="38">
        <v>0.12</v>
      </c>
      <c r="EI7" s="38">
        <v>0</v>
      </c>
      <c r="EJ7" s="38">
        <v>0.08</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2020-01-18T02:12:10Z</cp:lastPrinted>
  <dcterms:created xsi:type="dcterms:W3CDTF">2019-12-05T05:14:52Z</dcterms:created>
  <dcterms:modified xsi:type="dcterms:W3CDTF">2020-01-18T02:13:04Z</dcterms:modified>
  <cp:category/>
</cp:coreProperties>
</file>