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c8/3IG4KQhGh2OYselBsI/mVho4eoejSnOIG0x/JWhFjX8ORa/UqYcL9lvCU8QXhw7JNl8W2HRTemXAJiLydSw==" workbookSaltValue="i3HrXQ+LwgBhWpOTk9gG0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<sst xmlns="http://schemas.openxmlformats.org/spreadsheetml/2006/main" count="228" uniqueCount="114">
  <si>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</si>
  <si>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</si>
  <si>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</si>
  <si>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</si>
  <si>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</si>
  <si>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</si>
  <si>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</si>
  <si>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</si>
  <si>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</si>
  <si>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</si>
  <si>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</si>
  <si>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</si>
  <si>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</si>
  <si>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</si>
  <si>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</si>
  <si>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</si>
  <si>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</si>
  <si>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</si>
  <si>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</si>
  <si>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</si>
  <si>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</si>
  <si>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</si>
  <si>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</si>
  <si>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</si>
  <si>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</si>
  <si>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</si>
  <si>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</si>
  <si>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</si>
  <si>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</si>
  <si>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</si>
  <si>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</si>
  <si>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</si>
  <si>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</si>
  <si>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</si>
  <si>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</si>
  <si>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</si>
  <si>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</si>
  <si>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</si>
  <si>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</si>
  <si>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</si>
  <si>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</si>
  <si>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</si>
  <si>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</si>
  <si>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</si>
  <si>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</si>
  <si>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</si>
  <si>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</si>
  <si>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</si>
  <si>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</si>
  <si>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</si>
  <si>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</si>
  <si>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</si>
  <si>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</si>
  <si>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</si>
  <si>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</si>
  <si>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</si>
  <si>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</si>
  <si>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</si>
  <si>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</si>
  <si>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</si>
  <si>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</si>
  <si>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</si>
  <si>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</si>
  <si>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</si>
  <si>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</si>
  <si>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</si>
  <si>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</si>
  <si>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</si>
  <si>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</si>
  <si>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</si>
  <si>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</si>
  <si>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</si>
  <si>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</si>
  <si>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</si>
  <si>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</si>
  <si>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</si>
  <si>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</si>
  <si>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</si>
  <si>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</si>
  <si>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</si>
  <si>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</si>
  <si>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</si>
  <si>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</si>
  <si>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</si>
  <si>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</si>
  <si>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</si>
  <si>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</si>
  <si>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</si>
  <si>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</si>
  <si>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</si>
  <si>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</si>
  <si>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</si>
  <si>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</si>
  <si>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</si>
  <si>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</si>
  <si>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</si>
  <si>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</si>
  <si>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</si>
  <si>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</si>
  <si>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</si>
  <si>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</si>
  <si>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</si>
  <si>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</si>
  <si>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</si>
  <si>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</si>
  <si>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</si>
  <si>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</si>
  <si>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</si>
  <si>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</si>
  <si>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</si>
  <si>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</si>
  <si>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使用料収入や一般会計からの繰入金等の総収益で、総費用に地方債償還金を加えた費用をどの程度賄えているかを表す指標です。企業債元利償還金がピークを過ぎており、かつ事業が概成に近づいているため、費用は減少傾向にあり、今後も改善していく見通しです。今後も維持管理費の上昇に留意する必要があります。
④『企業債残高対事業規模比率』・・・使用料収入に対する企業債残高の割合であり、企業債残高の規模を表す指標です。類似団体平均及び全国平均を下回っているが、今後も企業債元利償還金の減少に伴い、減少していく見通しです。
⑤『経費回収率』・・・使用料で回収すべき経費を、どの程度使用料で賄えているかを表した指標です。類似団体平均値を依然下回っている。今後も水洗化を促進させ経費回収率の向上に努めます。しかし企業債償還金が減少していく一方で維持管理費が増加傾向にあるため、今後は横ばい又は緩やかに減少していく見通しです。
⑥『汚水処理原価』・・・有収水量１㎥あたりの汚水処理に要した費用であり、汚水資本費・汚水維持管理費の両方を含めた汚水処理に係るコストを表した指標です。類似団体平均値を上回っています。企業債償還金が減少していく一方で維持管理費が増加傾向にあるため、今後も横ばい又は緩やかに増加していく見通しです。
⑤、⑥ともに維持管理費の削減と使用料収入の確保に努め、改善を目指します。　　　
⑦『施設利用率』・・・施設・設備が一日に対応可能な処理能力に対する、一日平均処理水量の割合であり、施設の利用状況や適正規模を判断する指標です。ほぼ横ばいとなっています。
⑧『水洗化率』・・現在処理区域内人口のうち、実際に水洗便所を設置して汚水処理している人口の割合を表した指標です。ほぼ横ばいとなっています。
⑦⑧ともに現在は面整備が完了していないため、類似団体平均値を下回っています。引き続き接続を推進していきますが、人口が減少していくため大幅な数値の改善は厳しい見通しです。今後は施設のダウンサイジング等も検討する必要があります。</t>
    <phoneticPr fontId="4"/>
  </si>
  <si>
    <t>　施設の更新等について、終末処理場に関しては、平成２０～２１年度に長寿命化の１期工事を行い、平成２６年度より２期工事を開始し更新を行っています。本工事は継続的に平成３１年度まで行う予定です。
　管渠に関しては、供用開始が昭和５８年のため耐用年数を経過しておらず、現状更新は行っていませんが、令和２年度からの法的化（財務適用）に合わせて効率的な経営を促進させ、長期的な更新・維持補修の計画を立てる必要があります。またストックマネジメントにおいても、施設の更新計画を策定する予定です。</t>
    <rPh sb="145" eb="147">
      <t>レイワ</t>
    </rPh>
    <rPh sb="148" eb="149">
      <t>ネン</t>
    </rPh>
    <rPh sb="149" eb="150">
      <t>ド</t>
    </rPh>
    <rPh sb="153" eb="155">
      <t>ホウテキ</t>
    </rPh>
    <rPh sb="155" eb="156">
      <t>カ</t>
    </rPh>
    <rPh sb="157" eb="159">
      <t>ザイム</t>
    </rPh>
    <rPh sb="159" eb="161">
      <t>テキヨウ</t>
    </rPh>
    <rPh sb="167" eb="170">
      <t>コウリツテキ</t>
    </rPh>
    <rPh sb="171" eb="173">
      <t>ケイエイ</t>
    </rPh>
    <rPh sb="174" eb="176">
      <t>ソクシン</t>
    </rPh>
    <phoneticPr fontId="4"/>
  </si>
  <si>
    <t>　施設の更新等について、終末処理場に関しては、平成２０～２１年度に長寿命化の１期工事を行い、平成２６年度より２期工事を開始し更新を行っています。本工事は継続的に平成３１年度まで行う予定です。
　管渠に関しては、供用開始が昭和５８年のため耐用年数を経過しておらず、現状更新は行っていませんが、令和２年度から法的化（財務適用）し効率的な経営を促進させ、長期的な更新・維持補修の計画を立てる必要があり、ストックマネジメントにおいて、施設の更新計画を策定する予定です。</t>
    <rPh sb="145" eb="147">
      <t>レイワ</t>
    </rPh>
    <rPh sb="148" eb="149">
      <t>ネン</t>
    </rPh>
    <rPh sb="149" eb="150">
      <t>ド</t>
    </rPh>
    <rPh sb="152" eb="154">
      <t>ホウテキ</t>
    </rPh>
    <rPh sb="154" eb="155">
      <t>カ</t>
    </rPh>
    <rPh sb="156" eb="158">
      <t>ザイム</t>
    </rPh>
    <rPh sb="158" eb="160">
      <t>テキヨウ</t>
    </rPh>
    <rPh sb="162" eb="165">
      <t>コウリツテキ</t>
    </rPh>
    <rPh sb="166" eb="168">
      <t>ケイエイ</t>
    </rPh>
    <rPh sb="169" eb="171">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</si>
</sst>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0.04</c:v>
                </c:pt>
              </c:numCache>
            </c:numRef>
          </c:val>
          <c:extLst>
            <c:ext xmlns:c16="http://schemas.microsoft.com/office/drawing/2014/chart" uri="{C3380CC4-5D6E-409C-BE32-E72D297353CC}">
              <c16:uniqueId val="{00000000-3D8D-41CE-B5DC-41286A97D3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3D8D-41CE-B5DC-41286A97D3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43.62</c:v>
                </c:pt>
                <c:pt idx="1">
                  <c:v>44.26</c:v>
                </c:pt>
                <c:pt idx="2">
                  <c:v>43.58</c:v>
                </c:pt>
                <c:pt idx="3">
                  <c:v>43.04</c:v>
                </c:pt>
                <c:pt idx="4">
                  <c:v>43.72</c:v>
                </c:pt>
              </c:numCache>
            </c:numRef>
          </c:val>
          <c:extLst>
            <c:ext xmlns:c16="http://schemas.microsoft.com/office/drawing/2014/chart" uri="{C3380CC4-5D6E-409C-BE32-E72D297353CC}">
              <c16:uniqueId val="{00000000-87CD-4B9A-8845-4FD447846A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87CD-4B9A-8845-4FD447846A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83.07</c:v>
                </c:pt>
                <c:pt idx="1">
                  <c:v>82.77</c:v>
                </c:pt>
                <c:pt idx="2">
                  <c:v>82.6</c:v>
                </c:pt>
                <c:pt idx="3">
                  <c:v>82.61</c:v>
                </c:pt>
                <c:pt idx="4">
                  <c:v>83.04</c:v>
                </c:pt>
              </c:numCache>
            </c:numRef>
          </c:val>
          <c:extLst>
            <c:ext xmlns:c16="http://schemas.microsoft.com/office/drawing/2014/chart" uri="{C3380CC4-5D6E-409C-BE32-E72D297353CC}">
              <c16:uniqueId val="{00000000-0A36-4BF6-8042-C5267E5CF3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0A36-4BF6-8042-C5267E5CF3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72.36</c:v>
                </c:pt>
                <c:pt idx="1">
                  <c:v>71.010000000000005</c:v>
                </c:pt>
                <c:pt idx="2">
                  <c:v>70.790000000000006</c:v>
                </c:pt>
                <c:pt idx="3">
                  <c:v>71.66</c:v>
                </c:pt>
                <c:pt idx="4">
                  <c:v>69.239999999999995</c:v>
                </c:pt>
              </c:numCache>
            </c:numRef>
          </c:val>
          <c:extLst>
            <c:ext xmlns:c16="http://schemas.microsoft.com/office/drawing/2014/chart" uri="{C3380CC4-5D6E-409C-BE32-E72D297353CC}">
              <c16:uniqueId val="{00000000-12CA-4EC1-983B-896F58BEDF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A-4EC1-983B-896F58BEDF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FA-48B7-8399-37B0BCC7D0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A-48B7-8399-37B0BCC7D0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19-4153-9C9B-4619CDCAE5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9-4153-9C9B-4619CDCAE5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8-4BEB-8945-88B242F973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8-4BEB-8945-88B242F973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08-40F4-8563-A8E5A68E4A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8-40F4-8563-A8E5A68E4A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683.68</c:v>
                </c:pt>
                <c:pt idx="1">
                  <c:v>475.42</c:v>
                </c:pt>
                <c:pt idx="2">
                  <c:v>587.07000000000005</c:v>
                </c:pt>
                <c:pt idx="3">
                  <c:v>503.49</c:v>
                </c:pt>
                <c:pt idx="4">
                  <c:v>601.98</c:v>
                </c:pt>
              </c:numCache>
            </c:numRef>
          </c:val>
          <c:extLst>
            <c:ext xmlns:c16="http://schemas.microsoft.com/office/drawing/2014/chart" uri="{C3380CC4-5D6E-409C-BE32-E72D297353CC}">
              <c16:uniqueId val="{00000000-01BF-4F85-BC01-592FB2DDB8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01BF-4F85-BC01-592FB2DDB8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78.62</c:v>
                </c:pt>
                <c:pt idx="1">
                  <c:v>80.61</c:v>
                </c:pt>
                <c:pt idx="2">
                  <c:v>81.93</c:v>
                </c:pt>
                <c:pt idx="3">
                  <c:v>83.62</c:v>
                </c:pt>
                <c:pt idx="4">
                  <c:v>84.88</c:v>
                </c:pt>
              </c:numCache>
            </c:numRef>
          </c:val>
          <c:extLst>
            <c:ext xmlns:c16="http://schemas.microsoft.com/office/drawing/2014/chart" uri="{C3380CC4-5D6E-409C-BE32-E72D297353CC}">
              <c16:uniqueId val="{00000000-972A-4461-AD6C-CED9218DCF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972A-4461-AD6C-CED9218DCF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200.58</c:v>
                </c:pt>
                <c:pt idx="1">
                  <c:v>209.54</c:v>
                </c:pt>
                <c:pt idx="2">
                  <c:v>212.9</c:v>
                </c:pt>
                <c:pt idx="3">
                  <c:v>209.74</c:v>
                </c:pt>
                <c:pt idx="4">
                  <c:v>205.11</c:v>
                </c:pt>
              </c:numCache>
            </c:numRef>
          </c:val>
          <c:extLst>
            <c:ext xmlns:c16="http://schemas.microsoft.com/office/drawing/2014/chart" uri="{C3380CC4-5D6E-409C-BE32-E72D297353CC}">
              <c16:uniqueId val="{00000000-7011-4312-9F66-332A6BDC7D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7011-4312-9F66-332A6BDC7D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臼杵市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38761</v>
      </c>
      <c r="AM8" s="50"/>
      <c r="AN8" s="50"/>
      <c r="AO8" s="50"/>
      <c r="AP8" s="50"/>
      <c r="AQ8" s="50"/>
      <c r="AR8" s="50"/>
      <c r="AS8" s="50"/>
      <c r="AT8" s="45">
        <f>データ!T6</f>
        <v>291.2</v>
      </c>
      <c r="AU8" s="45"/>
      <c r="AV8" s="45"/>
      <c r="AW8" s="45"/>
      <c r="AX8" s="45"/>
      <c r="AY8" s="45"/>
      <c r="AZ8" s="45"/>
      <c r="BA8" s="45"/>
      <c r="BB8" s="45">
        <f>データ!U6</f>
        <v>133.11000000000001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42.48</v>
      </c>
      <c r="Q10" s="45"/>
      <c r="R10" s="45"/>
      <c r="S10" s="45"/>
      <c r="T10" s="45"/>
      <c r="U10" s="45"/>
      <c r="V10" s="45"/>
      <c r="W10" s="45">
        <f>データ!Q6</f>
        <v>84.98</v>
      </c>
      <c r="X10" s="45"/>
      <c r="Y10" s="45"/>
      <c r="Z10" s="45"/>
      <c r="AA10" s="45"/>
      <c r="AB10" s="45"/>
      <c r="AC10" s="45"/>
      <c r="AD10" s="50">
        <f>データ!R6</f>
        <v>2860</v>
      </c>
      <c r="AE10" s="50"/>
      <c r="AF10" s="50"/>
      <c r="AG10" s="50"/>
      <c r="AH10" s="50"/>
      <c r="AI10" s="50"/>
      <c r="AJ10" s="50"/>
      <c r="AK10" s="2"/>
      <c r="AL10" s="50">
        <f>データ!V6</f>
        <v>16394</v>
      </c>
      <c r="AM10" s="50"/>
      <c r="AN10" s="50"/>
      <c r="AO10" s="50"/>
      <c r="AP10" s="50"/>
      <c r="AQ10" s="50"/>
      <c r="AR10" s="50"/>
      <c r="AS10" s="50"/>
      <c r="AT10" s="45">
        <f>データ!W6</f>
        <v>4.79</v>
      </c>
      <c r="AU10" s="45"/>
      <c r="AV10" s="45"/>
      <c r="AW10" s="45"/>
      <c r="AX10" s="45"/>
      <c r="AY10" s="45"/>
      <c r="AZ10" s="45"/>
      <c r="BA10" s="45"/>
      <c r="BB10" s="45">
        <f>データ!X6</f>
        <v>3422.55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vAQToi5oHtttgTnf80Vm7427ngIjfWiymYHqO17muCcqCOk/ADv9YB+vjJeIEl0XzIrtSKU33Fa/+7y0lSO2BQ==" saltValue="HI3WxoTtLwmWR1fKOxKJ8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442062</v>
      </c>
      <c r="D6" s="33">
        <f t="shared" si="3"/>
        <v>47</v>
      </c>
      <c r="E6" s="33">
        <f t="shared" si="3"/>
        <v>17</v>
      </c>
      <c r="F6" s="33">
        <f t="shared" si="3"/>
        <v>1</v>
      </c>
      <c r="G6" s="33">
        <f t="shared" si="3"/>
        <v>0</v>
      </c>
      <c r="H6" s="33" t="str">
        <f t="shared" si="3"/>
        <v>大分県　臼杵市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42.48</v>
      </c>
      <c r="Q6" s="34">
        <f t="shared" si="3"/>
        <v>84.98</v>
      </c>
      <c r="R6" s="34">
        <f t="shared" si="3"/>
        <v>2860</v>
      </c>
      <c r="S6" s="34">
        <f t="shared" si="3"/>
        <v>38761</v>
      </c>
      <c r="T6" s="34">
        <f t="shared" si="3"/>
        <v>291.2</v>
      </c>
      <c r="U6" s="34">
        <f t="shared" si="3"/>
        <v>133.11000000000001</v>
      </c>
      <c r="V6" s="34">
        <f t="shared" si="3"/>
        <v>16394</v>
      </c>
      <c r="W6" s="34">
        <f t="shared" si="3"/>
        <v>4.79</v>
      </c>
      <c r="X6" s="34">
        <f t="shared" si="3"/>
        <v>3422.55</v>
      </c>
      <c r="Y6" s="35">
        <f>IF(Y7="",NA(),Y7)</f>
        <v>72.36</v>
      </c>
      <c r="Z6" s="35">
        <f t="shared" ref="Z6:AH6" si="4">IF(Z7="",NA(),Z7)</f>
        <v>71.010000000000005</v>
      </c>
      <c r="AA6" s="35">
        <f t="shared" si="4"/>
        <v>70.790000000000006</v>
      </c>
      <c r="AB6" s="35">
        <f t="shared" si="4"/>
        <v>71.66</v>
      </c>
      <c r="AC6" s="35">
        <f t="shared" si="4"/>
        <v>69.239999999999995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683.68</v>
      </c>
      <c r="BG6" s="35">
        <f t="shared" ref="BG6:BO6" si="7">IF(BG7="",NA(),BG7)</f>
        <v>475.42</v>
      </c>
      <c r="BH6" s="35">
        <f t="shared" si="7"/>
        <v>587.07000000000005</v>
      </c>
      <c r="BI6" s="35">
        <f t="shared" si="7"/>
        <v>503.49</v>
      </c>
      <c r="BJ6" s="35">
        <f t="shared" si="7"/>
        <v>601.98</v>
      </c>
      <c r="BK6" s="35">
        <f t="shared" si="7"/>
        <v>721.06</v>
      </c>
      <c r="BL6" s="35">
        <f t="shared" si="7"/>
        <v>862.87</v>
      </c>
      <c r="BM6" s="35">
        <f t="shared" si="7"/>
        <v>716.96</v>
      </c>
      <c r="BN6" s="35">
        <f t="shared" si="7"/>
        <v>799.11</v>
      </c>
      <c r="BO6" s="35">
        <f t="shared" si="7"/>
        <v>768.62</v>
      </c>
      <c r="BP6" s="34" t="str">
        <f>IF(BP7="","",IF(BP7="-","【-】","【"&amp;SUBSTITUTE(TEXT(BP7,"#,##0.00"),"-","△")&amp;"】"))</f>
        <v>【682.78】</v>
      </c>
      <c r="BQ6" s="35">
        <f>IF(BQ7="",NA(),BQ7)</f>
        <v>78.62</v>
      </c>
      <c r="BR6" s="35">
        <f t="shared" ref="BR6:BZ6" si="8">IF(BR7="",NA(),BR7)</f>
        <v>80.61</v>
      </c>
      <c r="BS6" s="35">
        <f t="shared" si="8"/>
        <v>81.93</v>
      </c>
      <c r="BT6" s="35">
        <f t="shared" si="8"/>
        <v>83.62</v>
      </c>
      <c r="BU6" s="35">
        <f t="shared" si="8"/>
        <v>84.88</v>
      </c>
      <c r="BV6" s="35">
        <f t="shared" si="8"/>
        <v>84.86</v>
      </c>
      <c r="BW6" s="35">
        <f t="shared" si="8"/>
        <v>85.39</v>
      </c>
      <c r="BX6" s="35">
        <f t="shared" si="8"/>
        <v>88.09</v>
      </c>
      <c r="BY6" s="35">
        <f t="shared" si="8"/>
        <v>87.69</v>
      </c>
      <c r="BZ6" s="35">
        <f t="shared" si="8"/>
        <v>88.06</v>
      </c>
      <c r="CA6" s="34" t="str">
        <f>IF(CA7="","",IF(CA7="-","【-】","【"&amp;SUBSTITUTE(TEXT(CA7,"#,##0.00"),"-","△")&amp;"】"))</f>
        <v>【100.91】</v>
      </c>
      <c r="CB6" s="35">
        <f>IF(CB7="",NA(),CB7)</f>
        <v>200.58</v>
      </c>
      <c r="CC6" s="35">
        <f t="shared" ref="CC6:CK6" si="9">IF(CC7="",NA(),CC7)</f>
        <v>209.54</v>
      </c>
      <c r="CD6" s="35">
        <f t="shared" si="9"/>
        <v>212.9</v>
      </c>
      <c r="CE6" s="35">
        <f t="shared" si="9"/>
        <v>209.74</v>
      </c>
      <c r="CF6" s="35">
        <f t="shared" si="9"/>
        <v>205.11</v>
      </c>
      <c r="CG6" s="35">
        <f t="shared" si="9"/>
        <v>188.14</v>
      </c>
      <c r="CH6" s="35">
        <f t="shared" si="9"/>
        <v>188.79</v>
      </c>
      <c r="CI6" s="35">
        <f t="shared" si="9"/>
        <v>181.8</v>
      </c>
      <c r="CJ6" s="35">
        <f t="shared" si="9"/>
        <v>180.07</v>
      </c>
      <c r="CK6" s="35">
        <f t="shared" si="9"/>
        <v>179.32</v>
      </c>
      <c r="CL6" s="34" t="str">
        <f>IF(CL7="","",IF(CL7="-","【-】","【"&amp;SUBSTITUTE(TEXT(CL7,"#,##0.00"),"-","△")&amp;"】"))</f>
        <v>【136.86】</v>
      </c>
      <c r="CM6" s="35">
        <f>IF(CM7="",NA(),CM7)</f>
        <v>43.62</v>
      </c>
      <c r="CN6" s="35">
        <f t="shared" ref="CN6:CV6" si="10">IF(CN7="",NA(),CN7)</f>
        <v>44.26</v>
      </c>
      <c r="CO6" s="35">
        <f t="shared" si="10"/>
        <v>43.58</v>
      </c>
      <c r="CP6" s="35">
        <f t="shared" si="10"/>
        <v>43.04</v>
      </c>
      <c r="CQ6" s="35">
        <f t="shared" si="10"/>
        <v>43.72</v>
      </c>
      <c r="CR6" s="35">
        <f t="shared" si="10"/>
        <v>64.23</v>
      </c>
      <c r="CS6" s="35">
        <f t="shared" si="10"/>
        <v>59.4</v>
      </c>
      <c r="CT6" s="35">
        <f t="shared" si="10"/>
        <v>59.35</v>
      </c>
      <c r="CU6" s="35">
        <f t="shared" si="10"/>
        <v>58.4</v>
      </c>
      <c r="CV6" s="35">
        <f t="shared" si="10"/>
        <v>58</v>
      </c>
      <c r="CW6" s="34" t="str">
        <f>IF(CW7="","",IF(CW7="-","【-】","【"&amp;SUBSTITUTE(TEXT(CW7,"#,##0.00"),"-","△")&amp;"】"))</f>
        <v>【58.98】</v>
      </c>
      <c r="CX6" s="35">
        <f>IF(CX7="",NA(),CX7)</f>
        <v>83.07</v>
      </c>
      <c r="CY6" s="35">
        <f t="shared" ref="CY6:DG6" si="11">IF(CY7="",NA(),CY7)</f>
        <v>82.77</v>
      </c>
      <c r="CZ6" s="35">
        <f t="shared" si="11"/>
        <v>82.6</v>
      </c>
      <c r="DA6" s="35">
        <f t="shared" si="11"/>
        <v>82.61</v>
      </c>
      <c r="DB6" s="35">
        <f t="shared" si="11"/>
        <v>83.04</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0.04</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442062</v>
      </c>
      <c r="D7" s="37">
        <v>47</v>
      </c>
      <c r="E7" s="37">
        <v>17</v>
      </c>
      <c r="F7" s="37">
        <v>1</v>
      </c>
      <c r="G7" s="37">
        <v>0</v>
      </c>
      <c r="H7" s="37" t="s">
        <v>98</v>
      </c>
      <c r="I7" s="37" t="s">
        <v>99</v>
      </c>
      <c r="J7" s="37" t="s">
        <v>100</v>
      </c>
      <c r="K7" s="37" t="s">
        <v>101</v>
      </c>
      <c r="L7" s="37" t="s">
        <v>102</v>
      </c>
      <c r="M7" s="37" t="s">
        <v>103</v>
      </c>
      <c r="N7" s="38" t="s">
        <v>104</v>
      </c>
      <c r="O7" s="38" t="s">
        <v>105</v>
      </c>
      <c r="P7" s="38">
        <v>42.48</v>
      </c>
      <c r="Q7" s="38">
        <v>84.98</v>
      </c>
      <c r="R7" s="38">
        <v>2860</v>
      </c>
      <c r="S7" s="38">
        <v>38761</v>
      </c>
      <c r="T7" s="38">
        <v>291.2</v>
      </c>
      <c r="U7" s="38">
        <v>133.11000000000001</v>
      </c>
      <c r="V7" s="38">
        <v>16394</v>
      </c>
      <c r="W7" s="38">
        <v>4.79</v>
      </c>
      <c r="X7" s="38">
        <v>3422.55</v>
      </c>
      <c r="Y7" s="38">
        <v>72.36</v>
      </c>
      <c r="Z7" s="38">
        <v>71.010000000000005</v>
      </c>
      <c r="AA7" s="38">
        <v>70.790000000000006</v>
      </c>
      <c r="AB7" s="38">
        <v>71.66</v>
      </c>
      <c r="AC7" s="38">
        <v>69.239999999999995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683.68</v>
      </c>
      <c r="BG7" s="38">
        <v>475.42</v>
      </c>
      <c r="BH7" s="38">
        <v>587.07000000000005</v>
      </c>
      <c r="BI7" s="38">
        <v>503.49</v>
      </c>
      <c r="BJ7" s="38">
        <v>601.98</v>
      </c>
      <c r="BK7" s="38">
        <v>721.06</v>
      </c>
      <c r="BL7" s="38">
        <v>862.87</v>
      </c>
      <c r="BM7" s="38">
        <v>716.96</v>
      </c>
      <c r="BN7" s="38">
        <v>799.11</v>
      </c>
      <c r="BO7" s="38">
        <v>768.62</v>
      </c>
      <c r="BP7" s="38">
        <v>682.78</v>
      </c>
      <c r="BQ7" s="38">
        <v>78.62</v>
      </c>
      <c r="BR7" s="38">
        <v>80.61</v>
      </c>
      <c r="BS7" s="38">
        <v>81.93</v>
      </c>
      <c r="BT7" s="38">
        <v>83.62</v>
      </c>
      <c r="BU7" s="38">
        <v>84.88</v>
      </c>
      <c r="BV7" s="38">
        <v>84.86</v>
      </c>
      <c r="BW7" s="38">
        <v>85.39</v>
      </c>
      <c r="BX7" s="38">
        <v>88.09</v>
      </c>
      <c r="BY7" s="38">
        <v>87.69</v>
      </c>
      <c r="BZ7" s="38">
        <v>88.06</v>
      </c>
      <c r="CA7" s="38">
        <v>100.91</v>
      </c>
      <c r="CB7" s="38">
        <v>200.58</v>
      </c>
      <c r="CC7" s="38">
        <v>209.54</v>
      </c>
      <c r="CD7" s="38">
        <v>212.9</v>
      </c>
      <c r="CE7" s="38">
        <v>209.74</v>
      </c>
      <c r="CF7" s="38">
        <v>205.11</v>
      </c>
      <c r="CG7" s="38">
        <v>188.14</v>
      </c>
      <c r="CH7" s="38">
        <v>188.79</v>
      </c>
      <c r="CI7" s="38">
        <v>181.8</v>
      </c>
      <c r="CJ7" s="38">
        <v>180.07</v>
      </c>
      <c r="CK7" s="38">
        <v>179.32</v>
      </c>
      <c r="CL7" s="38">
        <v>136.86000000000001</v>
      </c>
      <c r="CM7" s="38">
        <v>43.62</v>
      </c>
      <c r="CN7" s="38">
        <v>44.26</v>
      </c>
      <c r="CO7" s="38">
        <v>43.58</v>
      </c>
      <c r="CP7" s="38">
        <v>43.04</v>
      </c>
      <c r="CQ7" s="38">
        <v>43.72</v>
      </c>
      <c r="CR7" s="38">
        <v>64.23</v>
      </c>
      <c r="CS7" s="38">
        <v>59.4</v>
      </c>
      <c r="CT7" s="38">
        <v>59.35</v>
      </c>
      <c r="CU7" s="38">
        <v>58.4</v>
      </c>
      <c r="CV7" s="38">
        <v>58</v>
      </c>
      <c r="CW7" s="38">
        <v>58.98</v>
      </c>
      <c r="CX7" s="38">
        <v>83.07</v>
      </c>
      <c r="CY7" s="38">
        <v>82.77</v>
      </c>
      <c r="CZ7" s="38">
        <v>82.6</v>
      </c>
      <c r="DA7" s="38">
        <v>82.61</v>
      </c>
      <c r="DB7" s="38">
        <v>83.04</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0.04</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2020-02-21T07:41:04Z</cp:lastPrinted>
  <dcterms:created xsi:type="dcterms:W3CDTF">2019-12-05T05:07:53Z</dcterms:created>
  <dcterms:modified xsi:type="dcterms:W3CDTF">2020-02-21T07:49:36Z</dcterms:modified>
  <cp:category/>
</cp:coreProperties>
</file>