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保留分（小規模）\"/>
    </mc:Choice>
  </mc:AlternateContent>
  <workbookProtection workbookAlgorithmName="SHA-512" workbookHashValue="kQrgkIc1UgFi2sCCna2n8zzmlVaW0639Z26ao+e48YaTlXOayc4dcA+ijjAq7kSHdiXPw7tHCKggcu2hGhLqqw==" workbookSaltValue="kGx+W0X0leQepT6MuD5Y2A=="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<sst xmlns="http://schemas.openxmlformats.org/spreadsheetml/2006/main" count="228" uniqueCount="114">
  <si>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</si>
  <si>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</si>
  <si>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</si>
  <si>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</si>
  <si>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</si>
  <si>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</si>
  <si>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</si>
  <si>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</si>
  <si>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</si>
  <si>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</si>
  <si>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</si>
  <si>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</si>
  <si>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</si>
  <si>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</si>
  <si>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</si>
  <si>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</si>
  <si>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</si>
  <si>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</si>
  <si>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</si>
  <si>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</si>
  <si>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</si>
  <si>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</si>
  <si>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</si>
  <si>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</si>
  <si>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</si>
  <si>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</si>
  <si>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</si>
  <si>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</si>
  <si>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</si>
  <si>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</si>
  <si>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</si>
  <si>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</si>
  <si>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</si>
  <si>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</si>
  <si>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</si>
  <si>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</si>
  <si>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</si>
  <si>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</si>
  <si>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</si>
  <si>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</si>
  <si>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</si>
  <si>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</si>
  <si>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</si>
  <si>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</si>
  <si>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</si>
  <si>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</si>
  <si>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</si>
  <si>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</si>
  <si>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</si>
  <si>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</si>
  <si>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</si>
  <si>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</si>
  <si>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</si>
  <si>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</si>
  <si>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</si>
  <si>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</si>
  <si>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</si>
  <si>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</si>
  <si>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</si>
  <si>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</si>
  <si>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</si>
  <si>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</si>
  <si>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</si>
  <si>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</si>
  <si>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</si>
  <si>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</si>
  <si>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</si>
  <si>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</si>
  <si>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</si>
  <si>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</si>
  <si>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</si>
  <si>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</si>
  <si>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</si>
  <si>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</si>
  <si>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</si>
  <si>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</si>
  <si>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</si>
  <si>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</si>
  <si>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</si>
  <si>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</si>
  <si>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</si>
  <si>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</si>
  <si>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</si>
  <si>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</si>
  <si>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</si>
  <si>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</si>
  <si>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</si>
  <si>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</si>
  <si>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</si>
  <si>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</si>
  <si>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</si>
  <si>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</si>
  <si>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</si>
  <si>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</si>
  <si>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</si>
  <si>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</si>
  <si>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</si>
  <si>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</si>
  <si>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</si>
  <si>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</si>
  <si>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</si>
  <si>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</si>
  <si>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</si>
  <si>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</si>
  <si>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</si>
  <si>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</si>
  <si>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</si>
  <si>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</si>
  <si>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</si>
  <si>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</si>
  <si>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</si>
  <si>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①『収益的収支比率』…総収益で総費用に地方債償還金を加えた費用をどの程度賄えているかを示す指標。100％であるが使用料以外の収入（一般会計からの繰入金）に依存している部分がかなり大きい。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企業債残高対事業規模比率は0％となっている。当該事業に新たな整備予定が無いため、企業債を新たに借り入れる予定もなく、償還の負担は今後少しずつ軽くなると見られる。
⑤『経費回収率』…使用料で回収すべき経費を、どの程度使用料で賄えているかを示す指標。類似団体の平均と比べ低い数値で推移している。
⑥『汚水処理原価』…有収水量1㎥当たりの汚水処理に要した費用で、汚水処理に係るコストを示す指標。経年での比較をすると汚水処理単価が上昇傾向にある。当該事業は処理区域内の戸数が少なく、そのほとんどについて接続を終えているため、接続数の増加（接続率の上昇）による使用料や有収水量の大きな増加は見込みにくい。一方で修繕料等の維持管理費は今後増加することも十分考えられるため、各種経費の見直しを行い、効率的な経営に努める必要がある。
⑦『施設利用率』…施設の対応可能能力に対する処理水量の割合で、施設の利用状況を判断する指標。おおむね一定の水準で推移している。
⑧『水洗化率』…処理区域内人口のうち、実際に水洗便所を設置して汚水処理している割合を示す指標。比較的高い水準にあり、当該事業の対象地域において適正な汚水処理が行われているといえる。
　</t>
    <rPh sb="11" eb="14">
      <t>ソウシュウエキ</t>
    </rPh>
    <rPh sb="15" eb="18">
      <t>ソウヒヨウ</t>
    </rPh>
    <rPh sb="19" eb="22">
      <t>チホウサイ</t>
    </rPh>
    <rPh sb="22" eb="25">
      <t>ショウカンキン</t>
    </rPh>
    <rPh sb="26" eb="27">
      <t>クワ</t>
    </rPh>
    <rPh sb="29" eb="31">
      <t>ヒヨウ</t>
    </rPh>
    <rPh sb="34" eb="36">
      <t>テイド</t>
    </rPh>
    <rPh sb="36" eb="37">
      <t>マカナ</t>
    </rPh>
    <rPh sb="43" eb="44">
      <t>シメ</t>
    </rPh>
    <rPh sb="45" eb="47">
      <t>シヒョウ</t>
    </rPh>
    <rPh sb="96" eb="98">
      <t>キギョウ</t>
    </rPh>
    <rPh sb="98" eb="99">
      <t>サイ</t>
    </rPh>
    <rPh sb="99" eb="101">
      <t>ザンダカ</t>
    </rPh>
    <rPh sb="101" eb="102">
      <t>タイ</t>
    </rPh>
    <rPh sb="102" eb="104">
      <t>ジギョウ</t>
    </rPh>
    <rPh sb="104" eb="106">
      <t>キボ</t>
    </rPh>
    <rPh sb="106" eb="108">
      <t>ヒリツ</t>
    </rPh>
    <rPh sb="139" eb="140">
      <t>シメ</t>
    </rPh>
    <rPh sb="254" eb="256">
      <t>ケイヒ</t>
    </rPh>
    <rPh sb="256" eb="258">
      <t>カイシュウ</t>
    </rPh>
    <rPh sb="258" eb="259">
      <t>リツ</t>
    </rPh>
    <rPh sb="323" eb="325">
      <t>ゲンカ</t>
    </rPh>
    <rPh sb="580" eb="582">
      <t>イッテイ</t>
    </rPh>
    <phoneticPr fontId="16"/>
  </si>
  <si>
    <t>③『管渠改善率』…当該年度に更新した管渠延長の割合を示す指標。当該事業は供用が開始されてから20年に満たないものであり、現時点で管渠の改善が必要な事案は発生していない。処理施設においてはマンホール等に処理能力の低下につながる不具合が生じたケースもあるが、その都度修繕を行っている。</t>
    <rPh sb="31" eb="33">
      <t>トウガイ</t>
    </rPh>
    <rPh sb="33" eb="35">
      <t>ジギョウ</t>
    </rPh>
    <rPh sb="36" eb="38">
      <t>キョウヨウ</t>
    </rPh>
    <rPh sb="39" eb="41">
      <t>カイシ</t>
    </rPh>
    <rPh sb="48" eb="49">
      <t>ネン</t>
    </rPh>
    <rPh sb="50" eb="51">
      <t>ミ</t>
    </rPh>
    <rPh sb="60" eb="63">
      <t>ゲンジテン</t>
    </rPh>
    <rPh sb="64" eb="65">
      <t>カン</t>
    </rPh>
    <rPh sb="65" eb="66">
      <t>キョ</t>
    </rPh>
    <rPh sb="67" eb="69">
      <t>カイゼン</t>
    </rPh>
    <rPh sb="70" eb="72">
      <t>ヒツヨウ</t>
    </rPh>
    <rPh sb="73" eb="75">
      <t>ジアン</t>
    </rPh>
    <rPh sb="76" eb="78">
      <t>ハッセイ</t>
    </rPh>
    <rPh sb="84" eb="86">
      <t>ショリ</t>
    </rPh>
    <rPh sb="86" eb="88">
      <t>シセツ</t>
    </rPh>
    <rPh sb="98" eb="99">
      <t>トウ</t>
    </rPh>
    <rPh sb="100" eb="102">
      <t>ショリ</t>
    </rPh>
    <rPh sb="102" eb="104">
      <t>ノウリョク</t>
    </rPh>
    <rPh sb="105" eb="107">
      <t>テイカ</t>
    </rPh>
    <rPh sb="112" eb="115">
      <t>フグアイ</t>
    </rPh>
    <rPh sb="116" eb="117">
      <t>ショウ</t>
    </rPh>
    <rPh sb="129" eb="131">
      <t>ツド</t>
    </rPh>
    <rPh sb="131" eb="133">
      <t>シュウゼン</t>
    </rPh>
    <rPh sb="134" eb="135">
      <t>オコナ</t>
    </rPh>
    <phoneticPr fontId="4"/>
  </si>
  <si>
    <t>　平成30年度決算時点で処理区域内人口の約94％について水洗化が進んでいるが、人口は減少しており、それに伴い使用料収入も減少傾向にある。限られた使用料収入で維持管理費を賄うのは難しく、一般会計からの繰入金に頼らざるを得ない状況にある。財政状況が今後さらに厳しくなることが予想されるが、繰入金への依存度を軽減すべく経費削減等の経営努力を行う。</t>
    <rPh sb="1" eb="3">
      <t>ヘイセイ</t>
    </rPh>
    <rPh sb="5" eb="7">
      <t>ネンド</t>
    </rPh>
    <rPh sb="7" eb="9">
      <t>ケッサン</t>
    </rPh>
    <rPh sb="9" eb="11">
      <t>ジテン</t>
    </rPh>
    <rPh sb="12" eb="14">
      <t>ショリ</t>
    </rPh>
    <rPh sb="14" eb="17">
      <t>クイキナイ</t>
    </rPh>
    <rPh sb="17" eb="19">
      <t>ジンコウ</t>
    </rPh>
    <rPh sb="20" eb="21">
      <t>ヤク</t>
    </rPh>
    <rPh sb="28" eb="31">
      <t>スイセンカ</t>
    </rPh>
    <rPh sb="32" eb="33">
      <t>スス</t>
    </rPh>
    <rPh sb="39" eb="41">
      <t>ジンコウ</t>
    </rPh>
    <rPh sb="42" eb="44">
      <t>ゲンショウ</t>
    </rPh>
    <rPh sb="52" eb="53">
      <t>トモナ</t>
    </rPh>
    <rPh sb="54" eb="57">
      <t>シヨウリョウ</t>
    </rPh>
    <rPh sb="57" eb="59">
      <t>シュウニュウ</t>
    </rPh>
    <rPh sb="60" eb="62">
      <t>ゲンショウ</t>
    </rPh>
    <rPh sb="62" eb="64">
      <t>ケイコウ</t>
    </rPh>
    <rPh sb="68" eb="69">
      <t>カギ</t>
    </rPh>
    <rPh sb="72" eb="75">
      <t>シヨウリョウ</t>
    </rPh>
    <rPh sb="75" eb="77">
      <t>シュウニュウ</t>
    </rPh>
    <rPh sb="78" eb="80">
      <t>イジ</t>
    </rPh>
    <rPh sb="80" eb="83">
      <t>カンリヒ</t>
    </rPh>
    <rPh sb="84" eb="85">
      <t>マカナ</t>
    </rPh>
    <rPh sb="88" eb="89">
      <t>ムズカ</t>
    </rPh>
    <rPh sb="92" eb="94">
      <t>イッパン</t>
    </rPh>
    <rPh sb="94" eb="96">
      <t>カイケイ</t>
    </rPh>
    <rPh sb="99" eb="101">
      <t>クリイレ</t>
    </rPh>
    <rPh sb="101" eb="102">
      <t>キン</t>
    </rPh>
    <rPh sb="103" eb="104">
      <t>タヨ</t>
    </rPh>
    <rPh sb="108" eb="109">
      <t>エ</t>
    </rPh>
    <rPh sb="111" eb="113">
      <t>ジョウキョウ</t>
    </rPh>
    <rPh sb="117" eb="119">
      <t>ザイセイ</t>
    </rPh>
    <rPh sb="119" eb="121">
      <t>ジョウキョウ</t>
    </rPh>
    <rPh sb="122" eb="124">
      <t>コンゴ</t>
    </rPh>
    <rPh sb="127" eb="128">
      <t>キビ</t>
    </rPh>
    <rPh sb="135" eb="137">
      <t>ヨソウ</t>
    </rPh>
    <rPh sb="142" eb="144">
      <t>クリイレ</t>
    </rPh>
    <rPh sb="144" eb="145">
      <t>キン</t>
    </rPh>
    <rPh sb="147" eb="150">
      <t>イゾンド</t>
    </rPh>
    <rPh sb="151" eb="153">
      <t>ケイゲン</t>
    </rPh>
    <rPh sb="156" eb="158">
      <t>ケイヒ</t>
    </rPh>
    <rPh sb="158" eb="161">
      <t>サクゲントウ</t>
    </rPh>
    <rPh sb="162" eb="164">
      <t>ケイエイ</t>
    </rPh>
    <rPh sb="164" eb="166">
      <t>ドリョク</t>
    </rPh>
    <rPh sb="167" eb="16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</si>
</sst>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7A-4495-9D07-5E2F372A6D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0.51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E7A-4495-9D07-5E2F372A6D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8D0-43ED-B4ED-5DCFFD2F9FE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D0-43ED-B4ED-5DCFFD2F9FE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6F-4CD0-941C-1BE26F3446B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6F-4CD0-941C-1BE26F3446B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3B-4613-AB84-D4729168F3A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3B-4613-AB84-D4729168F3A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32-43D7-834E-358CF42807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32-43D7-834E-358CF42807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A3-4F28-AE67-8A8E2188D3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3-4F28-AE67-8A8E2188D3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5C-4037-A14D-8C6D28CE40B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3188.44</c:v>
                </c:pt>
                <c:pt idx="2">
                  <c:v>4170.3999999999996</c:v>
                </c:pt>
                <c:pt idx="3">
                  <c:v>2559.94</c:v>
                </c:pt>
                <c:pt idx="4">
                  <c:v>1837.88</c:v>
                </c:pt>
              </c:numCache>
            </c:numRef>
          </c:val>
          <c:smooth val="0"/>
          <c:extLst>
            <c:ext xmlns:c16="http://schemas.microsoft.com/office/drawing/2014/chart" uri="{C3380CC4-5D6E-409C-BE32-E72D297353CC}">
              <c16:uniqueId val="{00000001-575C-4037-A14D-8C6D28CE40B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30.27</c:v>
                </c:pt>
                <c:pt idx="1">
                  <c:v>24.19</c:v>
                </c:pt>
                <c:pt idx="2">
                  <c:v>18.079999999999998</c:v>
                </c:pt>
                <c:pt idx="3">
                  <c:v>23.49</c:v>
                </c:pt>
                <c:pt idx="4">
                  <c:v>25.92</c:v>
                </c:pt>
              </c:numCache>
            </c:numRef>
          </c:val>
          <c:extLst>
            <c:ext xmlns:c16="http://schemas.microsoft.com/office/drawing/2014/chart" uri="{C3380CC4-5D6E-409C-BE32-E72D297353CC}">
              <c16:uniqueId val="{00000000-45B3-4842-BBD9-5408A739E23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26.47</c:v>
                </c:pt>
                <c:pt idx="2">
                  <c:v>32.14</c:v>
                </c:pt>
                <c:pt idx="3">
                  <c:v>37.82</c:v>
                </c:pt>
                <c:pt idx="4">
                  <c:v>35.03</c:v>
                </c:pt>
              </c:numCache>
            </c:numRef>
          </c:val>
          <c:smooth val="0"/>
          <c:extLst>
            <c:ext xmlns:c16="http://schemas.microsoft.com/office/drawing/2014/chart" uri="{C3380CC4-5D6E-409C-BE32-E72D297353CC}">
              <c16:uniqueId val="{00000001-45B3-4842-BBD9-5408A739E23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498.89</c:v>
                </c:pt>
                <c:pt idx="1">
                  <c:v>626.79999999999995</c:v>
                </c:pt>
                <c:pt idx="2">
                  <c:v>826.75</c:v>
                </c:pt>
                <c:pt idx="3">
                  <c:v>651.58000000000004</c:v>
                </c:pt>
                <c:pt idx="4">
                  <c:v>597.02</c:v>
                </c:pt>
              </c:numCache>
            </c:numRef>
          </c:val>
          <c:extLst>
            <c:ext xmlns:c16="http://schemas.microsoft.com/office/drawing/2014/chart" uri="{C3380CC4-5D6E-409C-BE32-E72D297353CC}">
              <c16:uniqueId val="{00000000-8C89-4E27-8645-74FA2FFA3D6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688.46</c:v>
                </c:pt>
                <c:pt idx="2">
                  <c:v>562.9</c:v>
                </c:pt>
                <c:pt idx="3">
                  <c:v>482.51</c:v>
                </c:pt>
                <c:pt idx="4">
                  <c:v>525.22</c:v>
                </c:pt>
              </c:numCache>
            </c:numRef>
          </c:val>
          <c:smooth val="0"/>
          <c:extLst>
            <c:ext xmlns:c16="http://schemas.microsoft.com/office/drawing/2014/chart" uri="{C3380CC4-5D6E-409C-BE32-E72D297353CC}">
              <c16:uniqueId val="{00000001-8C89-4E27-8645-74FA2FFA3D6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28.21</c:v>
                </c:pt>
                <c:pt idx="1">
                  <c:v>35.9</c:v>
                </c:pt>
                <c:pt idx="2">
                  <c:v>35.9</c:v>
                </c:pt>
                <c:pt idx="3">
                  <c:v>38.46</c:v>
                </c:pt>
                <c:pt idx="4">
                  <c:v>38.46</c:v>
                </c:pt>
              </c:numCache>
            </c:numRef>
          </c:val>
          <c:extLst>
            <c:ext xmlns:c16="http://schemas.microsoft.com/office/drawing/2014/chart" uri="{C3380CC4-5D6E-409C-BE32-E72D297353CC}">
              <c16:uniqueId val="{00000000-F7FE-4647-8947-4D08714499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40.96</c:v>
                </c:pt>
                <c:pt idx="2">
                  <c:v>39.450000000000003</c:v>
                </c:pt>
                <c:pt idx="3">
                  <c:v>39.15</c:v>
                </c:pt>
                <c:pt idx="4">
                  <c:v>35.340000000000003</c:v>
                </c:pt>
              </c:numCache>
            </c:numRef>
          </c:val>
          <c:smooth val="0"/>
          <c:extLst>
            <c:ext xmlns:c16="http://schemas.microsoft.com/office/drawing/2014/chart" uri="{C3380CC4-5D6E-409C-BE32-E72D297353CC}">
              <c16:uniqueId val="{00000001-F7FE-4647-8947-4D08714499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93.83</c:v>
                </c:pt>
                <c:pt idx="1">
                  <c:v>93.83</c:v>
                </c:pt>
                <c:pt idx="2">
                  <c:v>93.51</c:v>
                </c:pt>
                <c:pt idx="3">
                  <c:v>93.42</c:v>
                </c:pt>
                <c:pt idx="4">
                  <c:v>94.29</c:v>
                </c:pt>
              </c:numCache>
            </c:numRef>
          </c:val>
          <c:extLst>
            <c:ext xmlns:c16="http://schemas.microsoft.com/office/drawing/2014/chart" uri="{C3380CC4-5D6E-409C-BE32-E72D297353CC}">
              <c16:uniqueId val="{00000000-1581-459E-BB26-AB4D12DDF31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90.64</c:v>
                </c:pt>
                <c:pt idx="2">
                  <c:v>90.48</c:v>
                </c:pt>
                <c:pt idx="3">
                  <c:v>89.54</c:v>
                </c:pt>
                <c:pt idx="4">
                  <c:v>91.52</c:v>
                </c:pt>
              </c:numCache>
            </c:numRef>
          </c:val>
          <c:smooth val="0"/>
          <c:extLst>
            <c:ext xmlns:c16="http://schemas.microsoft.com/office/drawing/2014/chart" uri="{C3380CC4-5D6E-409C-BE32-E72D297353CC}">
              <c16:uniqueId val="{00000001-1581-459E-BB26-AB4D12DDF31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佐伯市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tr">
        <f>データ!$M$6</f>
        <v>非設置</v>
      </c>
      <c r="AE8" s="49"/>
      <c r="AF8" s="49"/>
      <c r="AG8" s="49"/>
      <c r="AH8" s="49"/>
      <c r="AI8" s="49"/>
      <c r="AJ8" s="49"/>
      <c r="AK8" s="3"/>
      <c r="AL8" s="50">
        <f>データ!S6</f>
        <v>71807</v>
      </c>
      <c r="AM8" s="50"/>
      <c r="AN8" s="50"/>
      <c r="AO8" s="50"/>
      <c r="AP8" s="50"/>
      <c r="AQ8" s="50"/>
      <c r="AR8" s="50"/>
      <c r="AS8" s="50"/>
      <c r="AT8" s="45">
        <f>データ!T6</f>
        <v>903.11</v>
      </c>
      <c r="AU8" s="45"/>
      <c r="AV8" s="45"/>
      <c r="AW8" s="45"/>
      <c r="AX8" s="45"/>
      <c r="AY8" s="45"/>
      <c r="AZ8" s="45"/>
      <c r="BA8" s="45"/>
      <c r="BB8" s="45">
        <f>データ!U6</f>
        <v>79.510000000000005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v>
      </c>
      <c r="Q10" s="45"/>
      <c r="R10" s="45"/>
      <c r="S10" s="45"/>
      <c r="T10" s="45"/>
      <c r="U10" s="45"/>
      <c r="V10" s="45"/>
      <c r="W10" s="45">
        <f>データ!Q6</f>
        <v>100</v>
      </c>
      <c r="X10" s="45"/>
      <c r="Y10" s="45"/>
      <c r="Z10" s="45"/>
      <c r="AA10" s="45"/>
      <c r="AB10" s="45"/>
      <c r="AC10" s="45"/>
      <c r="AD10" s="50">
        <f>データ!R6</f>
        <v>2860</v>
      </c>
      <c r="AE10" s="50"/>
      <c r="AF10" s="50"/>
      <c r="AG10" s="50"/>
      <c r="AH10" s="50"/>
      <c r="AI10" s="50"/>
      <c r="AJ10" s="50"/>
      <c r="AK10" s="2"/>
      <c r="AL10" s="50">
        <f>データ!V6</f>
        <v>70</v>
      </c>
      <c r="AM10" s="50"/>
      <c r="AN10" s="50"/>
      <c r="AO10" s="50"/>
      <c r="AP10" s="50"/>
      <c r="AQ10" s="50"/>
      <c r="AR10" s="50"/>
      <c r="AS10" s="50"/>
      <c r="AT10" s="45">
        <f>データ!W6</f>
        <v>0.04</v>
      </c>
      <c r="AU10" s="45"/>
      <c r="AV10" s="45"/>
      <c r="AW10" s="45"/>
      <c r="AX10" s="45"/>
      <c r="AY10" s="45"/>
      <c r="AZ10" s="45"/>
      <c r="BA10" s="45"/>
      <c r="BB10" s="45">
        <f>データ!X6</f>
        <v>1750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【1,937.22】</v>
      </c>
      <c r="I86" s="26" t="str">
        <f>データ!CA6</f>
        <v>【35.30】</v>
      </c>
      <c r="J86" s="26" t="str">
        <f>データ!CL6</f>
        <v>【521.14】</v>
      </c>
      <c r="K86" s="26" t="str">
        <f>データ!CW6</f>
        <v>【35.75】</v>
      </c>
      <c r="L86" s="26" t="str">
        <f>データ!DH6</f>
        <v>【90.51】</v>
      </c>
      <c r="M86" s="26" t="s">
        <v>43</v>
      </c>
      <c r="N86" s="26" t="s">
        <v>43</v>
      </c>
      <c r="O86" s="26" t="str">
        <f>データ!EO6</f>
        <v>【0.00】</v>
      </c>
    </row>
  </sheetData>
  <sheetProtection algorithmName="SHA-512" hashValue="FctJlyrpTk1NK3DAYU8ZGqZ5HaZPN09/qubUSeXTdgUopNGj/+HrLUtBp7Ikda0W5YkRpEwSNAkhro/PG+ba2w==" saltValue="Q29rc/jvt7BqEcw3ztyy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442054</v>
      </c>
      <c r="D6" s="33">
        <f t="shared" si="3"/>
        <v>47</v>
      </c>
      <c r="E6" s="33">
        <f t="shared" si="3"/>
        <v>17</v>
      </c>
      <c r="F6" s="33">
        <f t="shared" si="3"/>
        <v>9</v>
      </c>
      <c r="G6" s="33">
        <f t="shared" si="3"/>
        <v>0</v>
      </c>
      <c r="H6" s="33" t="str">
        <f t="shared" si="3"/>
        <v>大分県　佐伯市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v>
      </c>
      <c r="Q6" s="34">
        <f t="shared" si="3"/>
        <v>100</v>
      </c>
      <c r="R6" s="34">
        <f t="shared" si="3"/>
        <v>2860</v>
      </c>
      <c r="S6" s="34">
        <f t="shared" si="3"/>
        <v>71807</v>
      </c>
      <c r="T6" s="34">
        <f t="shared" si="3"/>
        <v>903.11</v>
      </c>
      <c r="U6" s="34">
        <f t="shared" si="3"/>
        <v>79.510000000000005</v>
      </c>
      <c r="V6" s="34">
        <f t="shared" si="3"/>
        <v>70</v>
      </c>
      <c r="W6" s="34">
        <f t="shared" si="3"/>
        <v>0.04</v>
      </c>
      <c r="X6" s="34">
        <f t="shared" si="3"/>
        <v>1750</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2784</v>
      </c>
      <c r="BL6" s="35">
        <f t="shared" si="7"/>
        <v>3188.44</v>
      </c>
      <c r="BM6" s="35">
        <f t="shared" si="7"/>
        <v>4170.3999999999996</v>
      </c>
      <c r="BN6" s="35">
        <f t="shared" si="7"/>
        <v>2559.94</v>
      </c>
      <c r="BO6" s="35">
        <f t="shared" si="7"/>
        <v>1837.88</v>
      </c>
      <c r="BP6" s="34" t="str">
        <f>IF(BP7="","",IF(BP7="-","【-】","【"&amp;SUBSTITUTE(TEXT(BP7,"#,##0.00"),"-","△")&amp;"】"))</f>
        <v>【1,937.22】</v>
      </c>
      <c r="BQ6" s="35">
        <f>IF(BQ7="",NA(),BQ7)</f>
        <v>30.27</v>
      </c>
      <c r="BR6" s="35">
        <f t="shared" ref="BR6:BZ6" si="8">IF(BR7="",NA(),BR7)</f>
        <v>24.19</v>
      </c>
      <c r="BS6" s="35">
        <f t="shared" si="8"/>
        <v>18.079999999999998</v>
      </c>
      <c r="BT6" s="35">
        <f t="shared" si="8"/>
        <v>23.49</v>
      </c>
      <c r="BU6" s="35">
        <f t="shared" si="8"/>
        <v>25.92</v>
      </c>
      <c r="BV6" s="35">
        <f t="shared" si="8"/>
        <v>29.21</v>
      </c>
      <c r="BW6" s="35">
        <f t="shared" si="8"/>
        <v>26.47</v>
      </c>
      <c r="BX6" s="35">
        <f t="shared" si="8"/>
        <v>32.14</v>
      </c>
      <c r="BY6" s="35">
        <f t="shared" si="8"/>
        <v>37.82</v>
      </c>
      <c r="BZ6" s="35">
        <f t="shared" si="8"/>
        <v>35.03</v>
      </c>
      <c r="CA6" s="34" t="str">
        <f>IF(CA7="","",IF(CA7="-","【-】","【"&amp;SUBSTITUTE(TEXT(CA7,"#,##0.00"),"-","△")&amp;"】"))</f>
        <v>【35.30】</v>
      </c>
      <c r="CB6" s="35">
        <f>IF(CB7="",NA(),CB7)</f>
        <v>498.89</v>
      </c>
      <c r="CC6" s="35">
        <f t="shared" ref="CC6:CK6" si="9">IF(CC7="",NA(),CC7)</f>
        <v>626.79999999999995</v>
      </c>
      <c r="CD6" s="35">
        <f t="shared" si="9"/>
        <v>826.75</v>
      </c>
      <c r="CE6" s="35">
        <f t="shared" si="9"/>
        <v>651.58000000000004</v>
      </c>
      <c r="CF6" s="35">
        <f t="shared" si="9"/>
        <v>597.02</v>
      </c>
      <c r="CG6" s="35">
        <f t="shared" si="9"/>
        <v>620.01</v>
      </c>
      <c r="CH6" s="35">
        <f t="shared" si="9"/>
        <v>688.46</v>
      </c>
      <c r="CI6" s="35">
        <f t="shared" si="9"/>
        <v>562.9</v>
      </c>
      <c r="CJ6" s="35">
        <f t="shared" si="9"/>
        <v>482.51</v>
      </c>
      <c r="CK6" s="35">
        <f t="shared" si="9"/>
        <v>525.22</v>
      </c>
      <c r="CL6" s="34" t="str">
        <f>IF(CL7="","",IF(CL7="-","【-】","【"&amp;SUBSTITUTE(TEXT(CL7,"#,##0.00"),"-","△")&amp;"】"))</f>
        <v>【521.14】</v>
      </c>
      <c r="CM6" s="35">
        <f>IF(CM7="",NA(),CM7)</f>
        <v>28.21</v>
      </c>
      <c r="CN6" s="35">
        <f t="shared" ref="CN6:CV6" si="10">IF(CN7="",NA(),CN7)</f>
        <v>35.9</v>
      </c>
      <c r="CO6" s="35">
        <f t="shared" si="10"/>
        <v>35.9</v>
      </c>
      <c r="CP6" s="35">
        <f t="shared" si="10"/>
        <v>38.46</v>
      </c>
      <c r="CQ6" s="35">
        <f t="shared" si="10"/>
        <v>38.46</v>
      </c>
      <c r="CR6" s="35">
        <f t="shared" si="10"/>
        <v>43.1</v>
      </c>
      <c r="CS6" s="35">
        <f t="shared" si="10"/>
        <v>40.96</v>
      </c>
      <c r="CT6" s="35">
        <f t="shared" si="10"/>
        <v>39.450000000000003</v>
      </c>
      <c r="CU6" s="35">
        <f t="shared" si="10"/>
        <v>39.15</v>
      </c>
      <c r="CV6" s="35">
        <f t="shared" si="10"/>
        <v>35.340000000000003</v>
      </c>
      <c r="CW6" s="34" t="str">
        <f>IF(CW7="","",IF(CW7="-","【-】","【"&amp;SUBSTITUTE(TEXT(CW7,"#,##0.00"),"-","△")&amp;"】"))</f>
        <v>【35.75】</v>
      </c>
      <c r="CX6" s="35">
        <f>IF(CX7="",NA(),CX7)</f>
        <v>93.83</v>
      </c>
      <c r="CY6" s="35">
        <f t="shared" ref="CY6:DG6" si="11">IF(CY7="",NA(),CY7)</f>
        <v>93.83</v>
      </c>
      <c r="CZ6" s="35">
        <f t="shared" si="11"/>
        <v>93.51</v>
      </c>
      <c r="DA6" s="35">
        <f t="shared" si="11"/>
        <v>93.42</v>
      </c>
      <c r="DB6" s="35">
        <f t="shared" si="11"/>
        <v>94.29</v>
      </c>
      <c r="DC6" s="35">
        <f t="shared" si="11"/>
        <v>88.02</v>
      </c>
      <c r="DD6" s="35">
        <f t="shared" si="11"/>
        <v>90.64</v>
      </c>
      <c r="DE6" s="35">
        <f t="shared" si="11"/>
        <v>90.48</v>
      </c>
      <c r="DF6" s="35">
        <f t="shared" si="11"/>
        <v>89.54</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0.51</v>
      </c>
      <c r="EL6" s="34">
        <f t="shared" si="14"/>
        <v>0</v>
      </c>
      <c r="EM6" s="34">
        <f t="shared" si="14"/>
        <v>0</v>
      </c>
      <c r="EN6" s="34">
        <f t="shared" si="14"/>
        <v>0</v>
      </c>
      <c r="EO6" s="34" t="str">
        <f>IF(EO7="","",IF(EO7="-","【-】","【"&amp;SUBSTITUTE(TEXT(EO7,"#,##0.00"),"-","△")&amp;"】"))</f>
        <v>【0.00】</v>
      </c>
    </row>
    <row r="7" spans="1:145" s="36" customFormat="1" x14ac:dyDescent="0.15">
      <c r="A7" s="28"/>
      <c r="B7" s="37">
        <v>2018</v>
      </c>
      <c r="C7" s="37">
        <v>442054</v>
      </c>
      <c r="D7" s="37">
        <v>47</v>
      </c>
      <c r="E7" s="37">
        <v>17</v>
      </c>
      <c r="F7" s="37">
        <v>9</v>
      </c>
      <c r="G7" s="37">
        <v>0</v>
      </c>
      <c r="H7" s="37" t="s">
        <v>98</v>
      </c>
      <c r="I7" s="37" t="s">
        <v>99</v>
      </c>
      <c r="J7" s="37" t="s">
        <v>100</v>
      </c>
      <c r="K7" s="37" t="s">
        <v>101</v>
      </c>
      <c r="L7" s="37" t="s">
        <v>102</v>
      </c>
      <c r="M7" s="37" t="s">
        <v>103</v>
      </c>
      <c r="N7" s="38" t="s">
        <v>104</v>
      </c>
      <c r="O7" s="38" t="s">
        <v>105</v>
      </c>
      <c r="P7" s="38">
        <v>0.1</v>
      </c>
      <c r="Q7" s="38">
        <v>100</v>
      </c>
      <c r="R7" s="38">
        <v>2860</v>
      </c>
      <c r="S7" s="38">
        <v>71807</v>
      </c>
      <c r="T7" s="38">
        <v>903.11</v>
      </c>
      <c r="U7" s="38">
        <v>79.510000000000005</v>
      </c>
      <c r="V7" s="38">
        <v>70</v>
      </c>
      <c r="W7" s="38">
        <v>0.04</v>
      </c>
      <c r="X7" s="38">
        <v>1750</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2784</v>
      </c>
      <c r="BL7" s="38">
        <v>3188.44</v>
      </c>
      <c r="BM7" s="38">
        <v>4170.3999999999996</v>
      </c>
      <c r="BN7" s="38">
        <v>2559.94</v>
      </c>
      <c r="BO7" s="38">
        <v>1837.88</v>
      </c>
      <c r="BP7" s="38">
        <v>1937.22</v>
      </c>
      <c r="BQ7" s="38">
        <v>30.27</v>
      </c>
      <c r="BR7" s="38">
        <v>24.19</v>
      </c>
      <c r="BS7" s="38">
        <v>18.079999999999998</v>
      </c>
      <c r="BT7" s="38">
        <v>23.49</v>
      </c>
      <c r="BU7" s="38">
        <v>25.92</v>
      </c>
      <c r="BV7" s="38">
        <v>29.21</v>
      </c>
      <c r="BW7" s="38">
        <v>26.47</v>
      </c>
      <c r="BX7" s="38">
        <v>32.14</v>
      </c>
      <c r="BY7" s="38">
        <v>37.82</v>
      </c>
      <c r="BZ7" s="38">
        <v>35.03</v>
      </c>
      <c r="CA7" s="38">
        <v>35.299999999999997</v>
      </c>
      <c r="CB7" s="38">
        <v>498.89</v>
      </c>
      <c r="CC7" s="38">
        <v>626.79999999999995</v>
      </c>
      <c r="CD7" s="38">
        <v>826.75</v>
      </c>
      <c r="CE7" s="38">
        <v>651.58000000000004</v>
      </c>
      <c r="CF7" s="38">
        <v>597.02</v>
      </c>
      <c r="CG7" s="38">
        <v>620.01</v>
      </c>
      <c r="CH7" s="38">
        <v>688.46</v>
      </c>
      <c r="CI7" s="38">
        <v>562.9</v>
      </c>
      <c r="CJ7" s="38">
        <v>482.51</v>
      </c>
      <c r="CK7" s="38">
        <v>525.22</v>
      </c>
      <c r="CL7" s="38">
        <v>521.14</v>
      </c>
      <c r="CM7" s="38">
        <v>28.21</v>
      </c>
      <c r="CN7" s="38">
        <v>35.9</v>
      </c>
      <c r="CO7" s="38">
        <v>35.9</v>
      </c>
      <c r="CP7" s="38">
        <v>38.46</v>
      </c>
      <c r="CQ7" s="38">
        <v>38.46</v>
      </c>
      <c r="CR7" s="38">
        <v>43.1</v>
      </c>
      <c r="CS7" s="38">
        <v>40.96</v>
      </c>
      <c r="CT7" s="38">
        <v>39.450000000000003</v>
      </c>
      <c r="CU7" s="38">
        <v>39.15</v>
      </c>
      <c r="CV7" s="38">
        <v>35.340000000000003</v>
      </c>
      <c r="CW7" s="38">
        <v>35.75</v>
      </c>
      <c r="CX7" s="38">
        <v>93.83</v>
      </c>
      <c r="CY7" s="38">
        <v>93.83</v>
      </c>
      <c r="CZ7" s="38">
        <v>93.51</v>
      </c>
      <c r="DA7" s="38">
        <v>93.42</v>
      </c>
      <c r="DB7" s="38">
        <v>94.29</v>
      </c>
      <c r="DC7" s="38">
        <v>88.02</v>
      </c>
      <c r="DD7" s="38">
        <v>90.64</v>
      </c>
      <c r="DE7" s="38">
        <v>90.48</v>
      </c>
      <c r="DF7" s="38">
        <v>89.54</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0.51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2019-12-05T05:27:32Z</dcterms:created>
  <dcterms:modified xsi:type="dcterms:W3CDTF">2020-02-03T23:22:09Z</dcterms:modified>
  <cp:category/>
</cp:coreProperties>
</file>