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
    </mc:Choice>
  </mc:AlternateContent>
  <workbookProtection workbookAlgorithmName="SHA-512" workbookHashValue="WjwG9QNRid0SMdoqMzY/0H++UoQq1v7OxJGnYk3vL4fNAPgC33dSE/Z12v5knAlr5ntMNQ/jhKzd0oXraHt5dg==" workbookSaltValue="QB41Kwquam2Er7oTomvE6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<sst xmlns="http://schemas.openxmlformats.org/spreadsheetml/2006/main" count="228" uniqueCount="114">
  <si>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</si>
  <si>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</si>
  <si>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</si>
  <si>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</si>
  <si>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</si>
  <si>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</si>
  <si>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</si>
  <si>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</si>
  <si>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</si>
  <si>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</si>
  <si>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</si>
  <si>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</si>
  <si>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</si>
  <si>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</si>
  <si>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</si>
  <si>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</si>
  <si>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</si>
  <si>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</si>
  <si>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</si>
  <si>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</si>
  <si>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</si>
  <si>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</si>
  <si>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</si>
  <si>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</si>
  <si>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</si>
  <si>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</si>
  <si>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</si>
  <si>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</si>
  <si>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</si>
  <si>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</si>
  <si>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</si>
  <si>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</si>
  <si>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</si>
  <si>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</si>
  <si>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</si>
  <si>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</si>
  <si>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</si>
  <si>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</si>
  <si>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</si>
  <si>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</si>
  <si>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</si>
  <si>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</si>
  <si>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</si>
  <si>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</si>
  <si>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</si>
  <si>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</si>
  <si>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</si>
  <si>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</si>
  <si>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</si>
  <si>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</si>
  <si>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</si>
  <si>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</si>
  <si>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</si>
  <si>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</si>
  <si>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</si>
  <si>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</si>
  <si>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</si>
  <si>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</si>
  <si>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</si>
  <si>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</si>
  <si>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</si>
  <si>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</si>
  <si>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</si>
  <si>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</si>
  <si>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</si>
  <si>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</si>
  <si>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</si>
  <si>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</si>
  <si>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</si>
  <si>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</si>
  <si>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</si>
  <si>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</si>
  <si>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</si>
  <si>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</si>
  <si>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</si>
  <si>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</si>
  <si>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</si>
  <si>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</si>
  <si>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</si>
  <si>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</si>
  <si>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</si>
  <si>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</si>
  <si>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</si>
  <si>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</si>
  <si>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</si>
  <si>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</si>
  <si>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</si>
  <si>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</si>
  <si>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</si>
  <si>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</si>
  <si>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</si>
  <si>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</si>
  <si>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</si>
  <si>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</si>
  <si>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</si>
  <si>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</si>
  <si>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</si>
  <si>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</si>
  <si>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</si>
  <si>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</si>
  <si>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</si>
  <si>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</si>
  <si>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</si>
  <si>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</si>
  <si>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</si>
  <si>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</si>
  <si>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</si>
  <si>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</si>
  <si>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</si>
  <si>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</si>
  <si>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</si>
  <si>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③汚水管渠については、大明地区の供用開始から14年経過で、現在のところ老朽化等は見られないが、将来の施設の改築等にあたり、施設全体をまとめた維持管理計画である最適化整備構想を策定し、この計画により、診断・対策の必要性を整理し、施設（処理場・管路）の長期的な改築事業のシナリオ設定を踏まえ、修繕・改築の優先順位を設定を行っていく。
</t>
    <rPh sb="61" eb="63">
      <t>シセツ</t>
    </rPh>
    <rPh sb="63" eb="65">
      <t>ゼンタイ</t>
    </rPh>
    <rPh sb="70" eb="72">
      <t>イジ</t>
    </rPh>
    <rPh sb="72" eb="74">
      <t>カンリ</t>
    </rPh>
    <rPh sb="74" eb="76">
      <t>ケイカク</t>
    </rPh>
    <rPh sb="79" eb="82">
      <t>サイテキカ</t>
    </rPh>
    <rPh sb="82" eb="84">
      <t>セイビ</t>
    </rPh>
    <rPh sb="84" eb="86">
      <t>コウソウ</t>
    </rPh>
    <rPh sb="87" eb="89">
      <t>サクテイ</t>
    </rPh>
    <phoneticPr fontId="4"/>
  </si>
  <si>
    <t>（全般）平成30年4月に三ノ宮地区を公共下水道に統合したことから、平成30年度の各指標に大幅な増減がある。
①収益的収支比率は、使用料収入が減少し、地方債償還金が横ばいで、低い水準で推移している。平成30年度は三ノ宮地区が公共下水道へ統合したことにより大きく減少している。今後も引き続き、使用料収入の確保及び維持管理費の節減に努める。
④企業債残高対事業規模比率は、地理的要因等により整備費が高かったため、類似団体と比較すると高くなっている。平成29年度までは年々減少傾向にあったが、平成30年度は三ノ宮地区が公共下水道へ統合したことにより増大している。
⑤経費回収率は、汚水処理費用が増加し、使用料収入が減少していることから、概ね低い水準で推移し、類似団体と比較しても低くなっており、汚水処理費を使用料で賄えていない。
⑥汚水処理原価は、有収水量が減少傾向にあるうえ、費用が増加しており、類似団体との比較でも非常に高くなっている。30年度は、特に三ノ宮地区の公共下水道への統合の影響が大きかった。引き続き、接続率の向上による有収水量の増加及び維持管理費の節減に努める。
⑦施設利用率は、節水意識の向上や節水機器の普及などによる排水量の減少と水洗化率の伸び悩みにより低い状態が続いている。
⑧水洗化率は、ゆるやかに上昇してきていたが、平成30年度は三ノ宮地区の公共下水道への統合により減少している。また、区域内人口、水洗便所設置済人口ともに減少傾向であるため、引き続き未接続世帯への普及促進を図り、水洗化率の向上に努める。
(※)訂正　H29　当該値　7,630.27→1,335.67
公費負担分があるため</t>
    <rPh sb="667" eb="669">
      <t>テイセイ</t>
    </rPh>
    <rPh sb="674" eb="676">
      <t>トウガイ</t>
    </rPh>
    <rPh sb="676" eb="677">
      <t>チ</t>
    </rPh>
    <phoneticPr fontId="4"/>
  </si>
  <si>
    <t xml:space="preserve">　平成30年4月に三ノ宮地区を公共下水道に統合したことから、平成30年度の各指標に大幅な増減がある。
　使用料収入では汚水処理経費の2割強程度しかまかなえていない状況であり、経営状況は健全とは言えない状況である。
　大明地区の水洗化率は79.07％にとどまっているため、未接続世帯への普及促進を図るとともに、維持管理費の節減に努める。
</t>
    <rPh sb="68" eb="69">
      <t>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</si>
</sst>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BE-4B01-B882-22B6F148DB6B}"/>
            </c:ext>
          </c:extLst>
        </c:ser>
        <c:dLbls>
          <c:showLegendKey val="0"/>
          <c:showVal val="0"/>
          <c:showCatName val="0"/>
          <c:showSerName val="0"/>
          <c:showPercent val="0"/>
          <c:showBubbleSize val="0"/>
        </c:dLbls>
        <c:gapWidth val="150"/>
        <c:axId val="120933376"/>
        <c:axId val="1209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20BE-4B01-B882-22B6F148DB6B}"/>
            </c:ext>
          </c:extLst>
        </c:ser>
        <c:dLbls>
          <c:showLegendKey val="0"/>
          <c:showVal val="0"/>
          <c:showCatName val="0"/>
          <c:showSerName val="0"/>
          <c:showPercent val="0"/>
          <c:showBubbleSize val="0"/>
        </c:dLbls>
        <c:marker val="1"/>
        <c:smooth val="0"/>
        <c:axId val="120933376"/>
        <c:axId val="120947456"/>
      </c:lineChart>
      <c:dateAx>
        <c:axId val="120933376"/>
        <c:scaling>
          <c:orientation val="minMax"/>
        </c:scaling>
        <c:delete val="1"/>
        <c:axPos val="b"/>
        <c:numFmt formatCode="ge" sourceLinked="1"/>
        <c:majorTickMark val="none"/>
        <c:minorTickMark val="none"/>
        <c:tickLblPos val="none"/>
        <c:crossAx val="120947456"/>
        <c:crosses val="autoZero"/>
        <c:auto val="1"/>
        <c:lblOffset val="100"/>
        <c:baseTimeUnit val="years"/>
      </c:dateAx>
      <c:valAx>
        <c:axId val="1209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45.1</c:v>
                </c:pt>
                <c:pt idx="1">
                  <c:v>44.19</c:v>
                </c:pt>
                <c:pt idx="2">
                  <c:v>43.19</c:v>
                </c:pt>
                <c:pt idx="3">
                  <c:v>42.56</c:v>
                </c:pt>
                <c:pt idx="4">
                  <c:v>36.770000000000003</c:v>
                </c:pt>
              </c:numCache>
            </c:numRef>
          </c:val>
          <c:extLst>
            <c:ext xmlns:c16="http://schemas.microsoft.com/office/drawing/2014/chart" uri="{C3380CC4-5D6E-409C-BE32-E72D297353CC}">
              <c16:uniqueId val="{00000000-9AB6-441E-93F0-DE539A0CC904}"/>
            </c:ext>
          </c:extLst>
        </c:ser>
        <c:dLbls>
          <c:showLegendKey val="0"/>
          <c:showVal val="0"/>
          <c:showCatName val="0"/>
          <c:showSerName val="0"/>
          <c:showPercent val="0"/>
          <c:showBubbleSize val="0"/>
        </c:dLbls>
        <c:gapWidth val="150"/>
        <c:axId val="121441664"/>
        <c:axId val="1214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43.38</c:v>
                </c:pt>
              </c:numCache>
            </c:numRef>
          </c:val>
          <c:smooth val="0"/>
          <c:extLst>
            <c:ext xmlns:c16="http://schemas.microsoft.com/office/drawing/2014/chart" uri="{C3380CC4-5D6E-409C-BE32-E72D297353CC}">
              <c16:uniqueId val="{00000001-9AB6-441E-93F0-DE539A0CC904}"/>
            </c:ext>
          </c:extLst>
        </c:ser>
        <c:dLbls>
          <c:showLegendKey val="0"/>
          <c:showVal val="0"/>
          <c:showCatName val="0"/>
          <c:showSerName val="0"/>
          <c:showPercent val="0"/>
          <c:showBubbleSize val="0"/>
        </c:dLbls>
        <c:marker val="1"/>
        <c:smooth val="0"/>
        <c:axId val="121441664"/>
        <c:axId val="121455744"/>
      </c:lineChart>
      <c:dateAx>
        <c:axId val="121441664"/>
        <c:scaling>
          <c:orientation val="minMax"/>
        </c:scaling>
        <c:delete val="1"/>
        <c:axPos val="b"/>
        <c:numFmt formatCode="ge" sourceLinked="1"/>
        <c:majorTickMark val="none"/>
        <c:minorTickMark val="none"/>
        <c:tickLblPos val="none"/>
        <c:crossAx val="121455744"/>
        <c:crosses val="autoZero"/>
        <c:auto val="1"/>
        <c:lblOffset val="100"/>
        <c:baseTimeUnit val="years"/>
      </c:dateAx>
      <c:valAx>
        <c:axId val="1214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81.739999999999995</c:v>
                </c:pt>
                <c:pt idx="1">
                  <c:v>81.94</c:v>
                </c:pt>
                <c:pt idx="2">
                  <c:v>83.23</c:v>
                </c:pt>
                <c:pt idx="3">
                  <c:v>83.7</c:v>
                </c:pt>
                <c:pt idx="4">
                  <c:v>79.069999999999993</c:v>
                </c:pt>
              </c:numCache>
            </c:numRef>
          </c:val>
          <c:extLst>
            <c:ext xmlns:c16="http://schemas.microsoft.com/office/drawing/2014/chart" uri="{C3380CC4-5D6E-409C-BE32-E72D297353CC}">
              <c16:uniqueId val="{00000000-DAC9-4621-993C-EC28FC535529}"/>
            </c:ext>
          </c:extLst>
        </c:ser>
        <c:dLbls>
          <c:showLegendKey val="0"/>
          <c:showVal val="0"/>
          <c:showCatName val="0"/>
          <c:showSerName val="0"/>
          <c:showPercent val="0"/>
          <c:showBubbleSize val="0"/>
        </c:dLbls>
        <c:gapWidth val="150"/>
        <c:axId val="121528704"/>
        <c:axId val="12153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62.02</c:v>
                </c:pt>
              </c:numCache>
            </c:numRef>
          </c:val>
          <c:smooth val="0"/>
          <c:extLst>
            <c:ext xmlns:c16="http://schemas.microsoft.com/office/drawing/2014/chart" uri="{C3380CC4-5D6E-409C-BE32-E72D297353CC}">
              <c16:uniqueId val="{00000001-DAC9-4621-993C-EC28FC535529}"/>
            </c:ext>
          </c:extLst>
        </c:ser>
        <c:dLbls>
          <c:showLegendKey val="0"/>
          <c:showVal val="0"/>
          <c:showCatName val="0"/>
          <c:showSerName val="0"/>
          <c:showPercent val="0"/>
          <c:showBubbleSize val="0"/>
        </c:dLbls>
        <c:marker val="1"/>
        <c:smooth val="0"/>
        <c:axId val="121528704"/>
        <c:axId val="121530240"/>
      </c:lineChart>
      <c:dateAx>
        <c:axId val="121528704"/>
        <c:scaling>
          <c:orientation val="minMax"/>
        </c:scaling>
        <c:delete val="1"/>
        <c:axPos val="b"/>
        <c:numFmt formatCode="ge" sourceLinked="1"/>
        <c:majorTickMark val="none"/>
        <c:minorTickMark val="none"/>
        <c:tickLblPos val="none"/>
        <c:crossAx val="121530240"/>
        <c:crosses val="autoZero"/>
        <c:auto val="1"/>
        <c:lblOffset val="100"/>
        <c:baseTimeUnit val="years"/>
      </c:dateAx>
      <c:valAx>
        <c:axId val="1215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62.82</c:v>
                </c:pt>
                <c:pt idx="1">
                  <c:v>63.65</c:v>
                </c:pt>
                <c:pt idx="2">
                  <c:v>62.11</c:v>
                </c:pt>
                <c:pt idx="3">
                  <c:v>62.14</c:v>
                </c:pt>
                <c:pt idx="4">
                  <c:v>53.38</c:v>
                </c:pt>
              </c:numCache>
            </c:numRef>
          </c:val>
          <c:extLst>
            <c:ext xmlns:c16="http://schemas.microsoft.com/office/drawing/2014/chart" uri="{C3380CC4-5D6E-409C-BE32-E72D297353CC}">
              <c16:uniqueId val="{00000000-498D-4BD5-85A2-8F440FAE8238}"/>
            </c:ext>
          </c:extLst>
        </c:ser>
        <c:dLbls>
          <c:showLegendKey val="0"/>
          <c:showVal val="0"/>
          <c:showCatName val="0"/>
          <c:showSerName val="0"/>
          <c:showPercent val="0"/>
          <c:showBubbleSize val="0"/>
        </c:dLbls>
        <c:gapWidth val="150"/>
        <c:axId val="120963072"/>
        <c:axId val="1209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8D-4BD5-85A2-8F440FAE8238}"/>
            </c:ext>
          </c:extLst>
        </c:ser>
        <c:dLbls>
          <c:showLegendKey val="0"/>
          <c:showVal val="0"/>
          <c:showCatName val="0"/>
          <c:showSerName val="0"/>
          <c:showPercent val="0"/>
          <c:showBubbleSize val="0"/>
        </c:dLbls>
        <c:marker val="1"/>
        <c:smooth val="0"/>
        <c:axId val="120963072"/>
        <c:axId val="120964608"/>
      </c:lineChart>
      <c:dateAx>
        <c:axId val="120963072"/>
        <c:scaling>
          <c:orientation val="minMax"/>
        </c:scaling>
        <c:delete val="1"/>
        <c:axPos val="b"/>
        <c:numFmt formatCode="ge" sourceLinked="1"/>
        <c:majorTickMark val="none"/>
        <c:minorTickMark val="none"/>
        <c:tickLblPos val="none"/>
        <c:crossAx val="120964608"/>
        <c:crosses val="autoZero"/>
        <c:auto val="1"/>
        <c:lblOffset val="100"/>
        <c:baseTimeUnit val="years"/>
      </c:dateAx>
      <c:valAx>
        <c:axId val="120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9-4320-A38A-F34A9FD67A9A}"/>
            </c:ext>
          </c:extLst>
        </c:ser>
        <c:dLbls>
          <c:showLegendKey val="0"/>
          <c:showVal val="0"/>
          <c:showCatName val="0"/>
          <c:showSerName val="0"/>
          <c:showPercent val="0"/>
          <c:showBubbleSize val="0"/>
        </c:dLbls>
        <c:gapWidth val="150"/>
        <c:axId val="121017088"/>
        <c:axId val="1210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9-4320-A38A-F34A9FD67A9A}"/>
            </c:ext>
          </c:extLst>
        </c:ser>
        <c:dLbls>
          <c:showLegendKey val="0"/>
          <c:showVal val="0"/>
          <c:showCatName val="0"/>
          <c:showSerName val="0"/>
          <c:showPercent val="0"/>
          <c:showBubbleSize val="0"/>
        </c:dLbls>
        <c:marker val="1"/>
        <c:smooth val="0"/>
        <c:axId val="121017088"/>
        <c:axId val="121018624"/>
      </c:lineChart>
      <c:dateAx>
        <c:axId val="121017088"/>
        <c:scaling>
          <c:orientation val="minMax"/>
        </c:scaling>
        <c:delete val="1"/>
        <c:axPos val="b"/>
        <c:numFmt formatCode="ge" sourceLinked="1"/>
        <c:majorTickMark val="none"/>
        <c:minorTickMark val="none"/>
        <c:tickLblPos val="none"/>
        <c:crossAx val="121018624"/>
        <c:crosses val="autoZero"/>
        <c:auto val="1"/>
        <c:lblOffset val="100"/>
        <c:baseTimeUnit val="years"/>
      </c:dateAx>
      <c:valAx>
        <c:axId val="1210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D-4807-8DFD-5163B955A219}"/>
            </c:ext>
          </c:extLst>
        </c:ser>
        <c:dLbls>
          <c:showLegendKey val="0"/>
          <c:showVal val="0"/>
          <c:showCatName val="0"/>
          <c:showSerName val="0"/>
          <c:showPercent val="0"/>
          <c:showBubbleSize val="0"/>
        </c:dLbls>
        <c:gapWidth val="150"/>
        <c:axId val="121067008"/>
        <c:axId val="1210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D-4807-8DFD-5163B955A219}"/>
            </c:ext>
          </c:extLst>
        </c:ser>
        <c:dLbls>
          <c:showLegendKey val="0"/>
          <c:showVal val="0"/>
          <c:showCatName val="0"/>
          <c:showSerName val="0"/>
          <c:showPercent val="0"/>
          <c:showBubbleSize val="0"/>
        </c:dLbls>
        <c:marker val="1"/>
        <c:smooth val="0"/>
        <c:axId val="121067008"/>
        <c:axId val="121068544"/>
      </c:lineChart>
      <c:dateAx>
        <c:axId val="121067008"/>
        <c:scaling>
          <c:orientation val="minMax"/>
        </c:scaling>
        <c:delete val="1"/>
        <c:axPos val="b"/>
        <c:numFmt formatCode="ge" sourceLinked="1"/>
        <c:majorTickMark val="none"/>
        <c:minorTickMark val="none"/>
        <c:tickLblPos val="none"/>
        <c:crossAx val="121068544"/>
        <c:crosses val="autoZero"/>
        <c:auto val="1"/>
        <c:lblOffset val="100"/>
        <c:baseTimeUnit val="years"/>
      </c:dateAx>
      <c:valAx>
        <c:axId val="1210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6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47-4AA9-9182-C68ABE2C6882}"/>
            </c:ext>
          </c:extLst>
        </c:ser>
        <c:dLbls>
          <c:showLegendKey val="0"/>
          <c:showVal val="0"/>
          <c:showCatName val="0"/>
          <c:showSerName val="0"/>
          <c:showPercent val="0"/>
          <c:showBubbleSize val="0"/>
        </c:dLbls>
        <c:gapWidth val="150"/>
        <c:axId val="121208192"/>
        <c:axId val="1212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7-4AA9-9182-C68ABE2C6882}"/>
            </c:ext>
          </c:extLst>
        </c:ser>
        <c:dLbls>
          <c:showLegendKey val="0"/>
          <c:showVal val="0"/>
          <c:showCatName val="0"/>
          <c:showSerName val="0"/>
          <c:showPercent val="0"/>
          <c:showBubbleSize val="0"/>
        </c:dLbls>
        <c:marker val="1"/>
        <c:smooth val="0"/>
        <c:axId val="121208192"/>
        <c:axId val="121222272"/>
      </c:lineChart>
      <c:dateAx>
        <c:axId val="121208192"/>
        <c:scaling>
          <c:orientation val="minMax"/>
        </c:scaling>
        <c:delete val="1"/>
        <c:axPos val="b"/>
        <c:numFmt formatCode="ge" sourceLinked="1"/>
        <c:majorTickMark val="none"/>
        <c:minorTickMark val="none"/>
        <c:tickLblPos val="none"/>
        <c:crossAx val="121222272"/>
        <c:crosses val="autoZero"/>
        <c:auto val="1"/>
        <c:lblOffset val="100"/>
        <c:baseTimeUnit val="years"/>
      </c:dateAx>
      <c:valAx>
        <c:axId val="1212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2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F-449B-BBE0-6A91BC6714D5}"/>
            </c:ext>
          </c:extLst>
        </c:ser>
        <c:dLbls>
          <c:showLegendKey val="0"/>
          <c:showVal val="0"/>
          <c:showCatName val="0"/>
          <c:showSerName val="0"/>
          <c:showPercent val="0"/>
          <c:showBubbleSize val="0"/>
        </c:dLbls>
        <c:gapWidth val="150"/>
        <c:axId val="121135488"/>
        <c:axId val="1211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F-449B-BBE0-6A91BC6714D5}"/>
            </c:ext>
          </c:extLst>
        </c:ser>
        <c:dLbls>
          <c:showLegendKey val="0"/>
          <c:showVal val="0"/>
          <c:showCatName val="0"/>
          <c:showSerName val="0"/>
          <c:showPercent val="0"/>
          <c:showBubbleSize val="0"/>
        </c:dLbls>
        <c:marker val="1"/>
        <c:smooth val="0"/>
        <c:axId val="121135488"/>
        <c:axId val="121137024"/>
      </c:lineChart>
      <c:dateAx>
        <c:axId val="121135488"/>
        <c:scaling>
          <c:orientation val="minMax"/>
        </c:scaling>
        <c:delete val="1"/>
        <c:axPos val="b"/>
        <c:numFmt formatCode="ge" sourceLinked="1"/>
        <c:majorTickMark val="none"/>
        <c:minorTickMark val="none"/>
        <c:tickLblPos val="none"/>
        <c:crossAx val="121137024"/>
        <c:crosses val="autoZero"/>
        <c:auto val="1"/>
        <c:lblOffset val="100"/>
        <c:baseTimeUnit val="years"/>
      </c:dateAx>
      <c:valAx>
        <c:axId val="1211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1486.4</c:v>
                </c:pt>
                <c:pt idx="1">
                  <c:v>1428.51</c:v>
                </c:pt>
                <c:pt idx="2">
                  <c:v>1356.01</c:v>
                </c:pt>
                <c:pt idx="3">
                  <c:v>7630.27</c:v>
                </c:pt>
                <c:pt idx="4">
                  <c:v>1692.02</c:v>
                </c:pt>
              </c:numCache>
            </c:numRef>
          </c:val>
          <c:extLst>
            <c:ext xmlns:c16="http://schemas.microsoft.com/office/drawing/2014/chart" uri="{C3380CC4-5D6E-409C-BE32-E72D297353CC}">
              <c16:uniqueId val="{00000000-8CFC-4626-9DAC-8A152174F6BB}"/>
            </c:ext>
          </c:extLst>
        </c:ser>
        <c:dLbls>
          <c:showLegendKey val="0"/>
          <c:showVal val="0"/>
          <c:showCatName val="0"/>
          <c:showSerName val="0"/>
          <c:showPercent val="0"/>
          <c:showBubbleSize val="0"/>
        </c:dLbls>
        <c:gapWidth val="150"/>
        <c:axId val="121312384"/>
        <c:axId val="1213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713.28</c:v>
                </c:pt>
              </c:numCache>
            </c:numRef>
          </c:val>
          <c:smooth val="0"/>
          <c:extLst>
            <c:ext xmlns:c16="http://schemas.microsoft.com/office/drawing/2014/chart" uri="{C3380CC4-5D6E-409C-BE32-E72D297353CC}">
              <c16:uniqueId val="{00000001-8CFC-4626-9DAC-8A152174F6BB}"/>
            </c:ext>
          </c:extLst>
        </c:ser>
        <c:dLbls>
          <c:showLegendKey val="0"/>
          <c:showVal val="0"/>
          <c:showCatName val="0"/>
          <c:showSerName val="0"/>
          <c:showPercent val="0"/>
          <c:showBubbleSize val="0"/>
        </c:dLbls>
        <c:marker val="1"/>
        <c:smooth val="0"/>
        <c:axId val="121312384"/>
        <c:axId val="121313920"/>
      </c:lineChart>
      <c:dateAx>
        <c:axId val="121312384"/>
        <c:scaling>
          <c:orientation val="minMax"/>
        </c:scaling>
        <c:delete val="1"/>
        <c:axPos val="b"/>
        <c:numFmt formatCode="ge" sourceLinked="1"/>
        <c:majorTickMark val="none"/>
        <c:minorTickMark val="none"/>
        <c:tickLblPos val="none"/>
        <c:crossAx val="121313920"/>
        <c:crosses val="autoZero"/>
        <c:auto val="1"/>
        <c:lblOffset val="100"/>
        <c:baseTimeUnit val="years"/>
      </c:dateAx>
      <c:valAx>
        <c:axId val="1213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38.590000000000003</c:v>
                </c:pt>
                <c:pt idx="1">
                  <c:v>36.64</c:v>
                </c:pt>
                <c:pt idx="2">
                  <c:v>39.39</c:v>
                </c:pt>
                <c:pt idx="3">
                  <c:v>37.08</c:v>
                </c:pt>
                <c:pt idx="4">
                  <c:v>23.12</c:v>
                </c:pt>
              </c:numCache>
            </c:numRef>
          </c:val>
          <c:extLst>
            <c:ext xmlns:c16="http://schemas.microsoft.com/office/drawing/2014/chart" uri="{C3380CC4-5D6E-409C-BE32-E72D297353CC}">
              <c16:uniqueId val="{00000000-12E9-42F6-A7AD-509E7BE53C35}"/>
            </c:ext>
          </c:extLst>
        </c:ser>
        <c:dLbls>
          <c:showLegendKey val="0"/>
          <c:showVal val="0"/>
          <c:showCatName val="0"/>
          <c:showSerName val="0"/>
          <c:showPercent val="0"/>
          <c:showBubbleSize val="0"/>
        </c:dLbls>
        <c:gapWidth val="150"/>
        <c:axId val="121358208"/>
        <c:axId val="12135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40.75</c:v>
                </c:pt>
              </c:numCache>
            </c:numRef>
          </c:val>
          <c:smooth val="0"/>
          <c:extLst>
            <c:ext xmlns:c16="http://schemas.microsoft.com/office/drawing/2014/chart" uri="{C3380CC4-5D6E-409C-BE32-E72D297353CC}">
              <c16:uniqueId val="{00000001-12E9-42F6-A7AD-509E7BE53C35}"/>
            </c:ext>
          </c:extLst>
        </c:ser>
        <c:dLbls>
          <c:showLegendKey val="0"/>
          <c:showVal val="0"/>
          <c:showCatName val="0"/>
          <c:showSerName val="0"/>
          <c:showPercent val="0"/>
          <c:showBubbleSize val="0"/>
        </c:dLbls>
        <c:marker val="1"/>
        <c:smooth val="0"/>
        <c:axId val="121358208"/>
        <c:axId val="121359744"/>
      </c:lineChart>
      <c:dateAx>
        <c:axId val="121358208"/>
        <c:scaling>
          <c:orientation val="minMax"/>
        </c:scaling>
        <c:delete val="1"/>
        <c:axPos val="b"/>
        <c:numFmt formatCode="ge" sourceLinked="1"/>
        <c:majorTickMark val="none"/>
        <c:minorTickMark val="none"/>
        <c:tickLblPos val="none"/>
        <c:crossAx val="121359744"/>
        <c:crosses val="autoZero"/>
        <c:auto val="1"/>
        <c:lblOffset val="100"/>
        <c:baseTimeUnit val="years"/>
      </c:dateAx>
      <c:valAx>
        <c:axId val="121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418.43</c:v>
                </c:pt>
                <c:pt idx="1">
                  <c:v>445.63</c:v>
                </c:pt>
                <c:pt idx="2">
                  <c:v>415.95</c:v>
                </c:pt>
                <c:pt idx="3">
                  <c:v>433.97</c:v>
                </c:pt>
                <c:pt idx="4">
                  <c:v>709.68</c:v>
                </c:pt>
              </c:numCache>
            </c:numRef>
          </c:val>
          <c:extLst>
            <c:ext xmlns:c16="http://schemas.microsoft.com/office/drawing/2014/chart" uri="{C3380CC4-5D6E-409C-BE32-E72D297353CC}">
              <c16:uniqueId val="{00000000-AD8C-4DB9-B2EB-BFBD71A15B07}"/>
            </c:ext>
          </c:extLst>
        </c:ser>
        <c:dLbls>
          <c:showLegendKey val="0"/>
          <c:showVal val="0"/>
          <c:showCatName val="0"/>
          <c:showSerName val="0"/>
          <c:showPercent val="0"/>
          <c:showBubbleSize val="0"/>
        </c:dLbls>
        <c:gapWidth val="150"/>
        <c:axId val="121395840"/>
        <c:axId val="1214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311.70999999999998</c:v>
                </c:pt>
              </c:numCache>
            </c:numRef>
          </c:val>
          <c:smooth val="0"/>
          <c:extLst>
            <c:ext xmlns:c16="http://schemas.microsoft.com/office/drawing/2014/chart" uri="{C3380CC4-5D6E-409C-BE32-E72D297353CC}">
              <c16:uniqueId val="{00000001-AD8C-4DB9-B2EB-BFBD71A15B07}"/>
            </c:ext>
          </c:extLst>
        </c:ser>
        <c:dLbls>
          <c:showLegendKey val="0"/>
          <c:showVal val="0"/>
          <c:showCatName val="0"/>
          <c:showSerName val="0"/>
          <c:showPercent val="0"/>
          <c:showBubbleSize val="0"/>
        </c:dLbls>
        <c:marker val="1"/>
        <c:smooth val="0"/>
        <c:axId val="121395840"/>
        <c:axId val="121405824"/>
      </c:lineChart>
      <c:dateAx>
        <c:axId val="121395840"/>
        <c:scaling>
          <c:orientation val="minMax"/>
        </c:scaling>
        <c:delete val="1"/>
        <c:axPos val="b"/>
        <c:numFmt formatCode="ge" sourceLinked="1"/>
        <c:majorTickMark val="none"/>
        <c:minorTickMark val="none"/>
        <c:tickLblPos val="none"/>
        <c:crossAx val="121405824"/>
        <c:crosses val="autoZero"/>
        <c:auto val="1"/>
        <c:lblOffset val="100"/>
        <c:baseTimeUnit val="years"/>
      </c:dateAx>
      <c:valAx>
        <c:axId val="1214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F3</v>
      </c>
      <c r="X8" s="65"/>
      <c r="Y8" s="65"/>
      <c r="Z8" s="65"/>
      <c r="AA8" s="65"/>
      <c r="AB8" s="65"/>
      <c r="AC8" s="65"/>
      <c r="AD8" s="66" t="str">
        <f>データ!$M$6</f>
        <v>非設置</v>
      </c>
      <c r="AE8" s="66"/>
      <c r="AF8" s="66"/>
      <c r="AG8" s="66"/>
      <c r="AH8" s="66"/>
      <c r="AI8" s="66"/>
      <c r="AJ8" s="66"/>
      <c r="AK8" s="3"/>
      <c r="AL8" s="62">
        <f>データ!S6</f>
        <v>65861</v>
      </c>
      <c r="AM8" s="62"/>
      <c r="AN8" s="62"/>
      <c r="AO8" s="62"/>
      <c r="AP8" s="62"/>
      <c r="AQ8" s="62"/>
      <c r="AR8" s="62"/>
      <c r="AS8" s="62"/>
      <c r="AT8" s="61">
        <f>データ!T6</f>
        <v>666.03</v>
      </c>
      <c r="AU8" s="61"/>
      <c r="AV8" s="61"/>
      <c r="AW8" s="61"/>
      <c r="AX8" s="61"/>
      <c r="AY8" s="61"/>
      <c r="AZ8" s="61"/>
      <c r="BA8" s="61"/>
      <c r="BB8" s="61">
        <f>データ!U6</f>
        <v>98.89</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2.44</v>
      </c>
      <c r="Q10" s="61"/>
      <c r="R10" s="61"/>
      <c r="S10" s="61"/>
      <c r="T10" s="61"/>
      <c r="U10" s="61"/>
      <c r="V10" s="61"/>
      <c r="W10" s="61">
        <f>データ!Q6</f>
        <v>86.27</v>
      </c>
      <c r="X10" s="61"/>
      <c r="Y10" s="61"/>
      <c r="Z10" s="61"/>
      <c r="AA10" s="61"/>
      <c r="AB10" s="61"/>
      <c r="AC10" s="61"/>
      <c r="AD10" s="62">
        <f>データ!R6</f>
        <v>3080</v>
      </c>
      <c r="AE10" s="62"/>
      <c r="AF10" s="62"/>
      <c r="AG10" s="62"/>
      <c r="AH10" s="62"/>
      <c r="AI10" s="62"/>
      <c r="AJ10" s="62"/>
      <c r="AK10" s="2"/>
      <c r="AL10" s="62">
        <f>データ!V6</f>
        <v>1591</v>
      </c>
      <c r="AM10" s="62"/>
      <c r="AN10" s="62"/>
      <c r="AO10" s="62"/>
      <c r="AP10" s="62"/>
      <c r="AQ10" s="62"/>
      <c r="AR10" s="62"/>
      <c r="AS10" s="62"/>
      <c r="AT10" s="61">
        <f>データ!W6</f>
        <v>1.1000000000000001</v>
      </c>
      <c r="AU10" s="61"/>
      <c r="AV10" s="61"/>
      <c r="AW10" s="61"/>
      <c r="AX10" s="61"/>
      <c r="AY10" s="61"/>
      <c r="AZ10" s="61"/>
      <c r="BA10" s="61"/>
      <c r="BB10" s="61">
        <f>データ!X6</f>
        <v>1446.36</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StNI/9/RUohOiT0N6AST9ock2rbs2d7cr19pf6D/i0AqhLnUQgCBmV+/P/eBONJdMESKIt3kYm39ujpW+kxjRg==" saltValue="Se5dh2wRCDqC789GtnM8Q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442046</v>
      </c>
      <c r="D6" s="33">
        <f t="shared" si="3"/>
        <v>47</v>
      </c>
      <c r="E6" s="33">
        <f t="shared" si="3"/>
        <v>17</v>
      </c>
      <c r="F6" s="33">
        <f t="shared" si="3"/>
        <v>5</v>
      </c>
      <c r="G6" s="33">
        <f t="shared" si="3"/>
        <v>0</v>
      </c>
      <c r="H6" s="33" t="str">
        <f t="shared" si="3"/>
        <v>大分県　日田市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2.44</v>
      </c>
      <c r="Q6" s="34">
        <f t="shared" si="3"/>
        <v>86.27</v>
      </c>
      <c r="R6" s="34">
        <f t="shared" si="3"/>
        <v>3080</v>
      </c>
      <c r="S6" s="34">
        <f t="shared" si="3"/>
        <v>65861</v>
      </c>
      <c r="T6" s="34">
        <f t="shared" si="3"/>
        <v>666.03</v>
      </c>
      <c r="U6" s="34">
        <f t="shared" si="3"/>
        <v>98.89</v>
      </c>
      <c r="V6" s="34">
        <f t="shared" si="3"/>
        <v>1591</v>
      </c>
      <c r="W6" s="34">
        <f t="shared" si="3"/>
        <v>1.1000000000000001</v>
      </c>
      <c r="X6" s="34">
        <f t="shared" si="3"/>
        <v>1446.36</v>
      </c>
      <c r="Y6" s="35">
        <f>IF(Y7="",NA(),Y7)</f>
        <v>62.82</v>
      </c>
      <c r="Z6" s="35">
        <f t="shared" ref="Z6:AH6" si="4">IF(Z7="",NA(),Z7)</f>
        <v>63.65</v>
      </c>
      <c r="AA6" s="35">
        <f t="shared" si="4"/>
        <v>62.11</v>
      </c>
      <c r="AB6" s="35">
        <f t="shared" si="4"/>
        <v>62.14</v>
      </c>
      <c r="AC6" s="35">
        <f t="shared" si="4"/>
        <v>53.38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1486.4</v>
      </c>
      <c r="BG6" s="35">
        <f t="shared" ref="BG6:BO6" si="7">IF(BG7="",NA(),BG7)</f>
        <v>1428.51</v>
      </c>
      <c r="BH6" s="35">
        <f t="shared" si="7"/>
        <v>1356.01</v>
      </c>
      <c r="BI6" s="35">
        <f t="shared" si="7"/>
        <v>7630.27</v>
      </c>
      <c r="BJ6" s="35">
        <f t="shared" si="7"/>
        <v>1692.02</v>
      </c>
      <c r="BK6" s="35">
        <f t="shared" si="7"/>
        <v>1044.8</v>
      </c>
      <c r="BL6" s="35">
        <f t="shared" si="7"/>
        <v>1081.8</v>
      </c>
      <c r="BM6" s="35">
        <f t="shared" si="7"/>
        <v>974.93</v>
      </c>
      <c r="BN6" s="35">
        <f t="shared" si="7"/>
        <v>855.8</v>
      </c>
      <c r="BO6" s="35">
        <f t="shared" si="7"/>
        <v>713.28</v>
      </c>
      <c r="BP6" s="34" t="str">
        <f>IF(BP7="","",IF(BP7="-","【-】","【"&amp;SUBSTITUTE(TEXT(BP7,"#,##0.00"),"-","△")&amp;"】"))</f>
        <v>【747.76】</v>
      </c>
      <c r="BQ6" s="35">
        <f>IF(BQ7="",NA(),BQ7)</f>
        <v>38.590000000000003</v>
      </c>
      <c r="BR6" s="35">
        <f t="shared" ref="BR6:BZ6" si="8">IF(BR7="",NA(),BR7)</f>
        <v>36.64</v>
      </c>
      <c r="BS6" s="35">
        <f t="shared" si="8"/>
        <v>39.39</v>
      </c>
      <c r="BT6" s="35">
        <f t="shared" si="8"/>
        <v>37.08</v>
      </c>
      <c r="BU6" s="35">
        <f t="shared" si="8"/>
        <v>23.12</v>
      </c>
      <c r="BV6" s="35">
        <f t="shared" si="8"/>
        <v>50.82</v>
      </c>
      <c r="BW6" s="35">
        <f t="shared" si="8"/>
        <v>52.19</v>
      </c>
      <c r="BX6" s="35">
        <f t="shared" si="8"/>
        <v>55.32</v>
      </c>
      <c r="BY6" s="35">
        <f t="shared" si="8"/>
        <v>59.8</v>
      </c>
      <c r="BZ6" s="35">
        <f t="shared" si="8"/>
        <v>40.75</v>
      </c>
      <c r="CA6" s="34" t="str">
        <f>IF(CA7="","",IF(CA7="-","【-】","【"&amp;SUBSTITUTE(TEXT(CA7,"#,##0.00"),"-","△")&amp;"】"))</f>
        <v>【59.51】</v>
      </c>
      <c r="CB6" s="35">
        <f>IF(CB7="",NA(),CB7)</f>
        <v>418.43</v>
      </c>
      <c r="CC6" s="35">
        <f t="shared" ref="CC6:CK6" si="9">IF(CC7="",NA(),CC7)</f>
        <v>445.63</v>
      </c>
      <c r="CD6" s="35">
        <f t="shared" si="9"/>
        <v>415.95</v>
      </c>
      <c r="CE6" s="35">
        <f t="shared" si="9"/>
        <v>433.97</v>
      </c>
      <c r="CF6" s="35">
        <f t="shared" si="9"/>
        <v>709.68</v>
      </c>
      <c r="CG6" s="35">
        <f t="shared" si="9"/>
        <v>300.52</v>
      </c>
      <c r="CH6" s="35">
        <f t="shared" si="9"/>
        <v>296.14</v>
      </c>
      <c r="CI6" s="35">
        <f t="shared" si="9"/>
        <v>283.17</v>
      </c>
      <c r="CJ6" s="35">
        <f t="shared" si="9"/>
        <v>263.76</v>
      </c>
      <c r="CK6" s="35">
        <f t="shared" si="9"/>
        <v>311.70999999999998</v>
      </c>
      <c r="CL6" s="34" t="str">
        <f>IF(CL7="","",IF(CL7="-","【-】","【"&amp;SUBSTITUTE(TEXT(CL7,"#,##0.00"),"-","△")&amp;"】"))</f>
        <v>【261.46】</v>
      </c>
      <c r="CM6" s="35">
        <f>IF(CM7="",NA(),CM7)</f>
        <v>45.1</v>
      </c>
      <c r="CN6" s="35">
        <f t="shared" ref="CN6:CV6" si="10">IF(CN7="",NA(),CN7)</f>
        <v>44.19</v>
      </c>
      <c r="CO6" s="35">
        <f t="shared" si="10"/>
        <v>43.19</v>
      </c>
      <c r="CP6" s="35">
        <f t="shared" si="10"/>
        <v>42.56</v>
      </c>
      <c r="CQ6" s="35">
        <f t="shared" si="10"/>
        <v>36.770000000000003</v>
      </c>
      <c r="CR6" s="35">
        <f t="shared" si="10"/>
        <v>53.24</v>
      </c>
      <c r="CS6" s="35">
        <f t="shared" si="10"/>
        <v>52.31</v>
      </c>
      <c r="CT6" s="35">
        <f t="shared" si="10"/>
        <v>60.65</v>
      </c>
      <c r="CU6" s="35">
        <f t="shared" si="10"/>
        <v>51.75</v>
      </c>
      <c r="CV6" s="35">
        <f t="shared" si="10"/>
        <v>43.38</v>
      </c>
      <c r="CW6" s="34" t="str">
        <f>IF(CW7="","",IF(CW7="-","【-】","【"&amp;SUBSTITUTE(TEXT(CW7,"#,##0.00"),"-","△")&amp;"】"))</f>
        <v>【52.23】</v>
      </c>
      <c r="CX6" s="35">
        <f>IF(CX7="",NA(),CX7)</f>
        <v>81.739999999999995</v>
      </c>
      <c r="CY6" s="35">
        <f t="shared" ref="CY6:DG6" si="11">IF(CY7="",NA(),CY7)</f>
        <v>81.94</v>
      </c>
      <c r="CZ6" s="35">
        <f t="shared" si="11"/>
        <v>83.23</v>
      </c>
      <c r="DA6" s="35">
        <f t="shared" si="11"/>
        <v>83.7</v>
      </c>
      <c r="DB6" s="35">
        <f t="shared" si="11"/>
        <v>79.069999999999993</v>
      </c>
      <c r="DC6" s="35">
        <f t="shared" si="11"/>
        <v>84.07</v>
      </c>
      <c r="DD6" s="35">
        <f t="shared" si="11"/>
        <v>84.32</v>
      </c>
      <c r="DE6" s="35">
        <f t="shared" si="11"/>
        <v>84.58</v>
      </c>
      <c r="DF6" s="35">
        <f t="shared" si="11"/>
        <v>84.84</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442046</v>
      </c>
      <c r="D7" s="37">
        <v>47</v>
      </c>
      <c r="E7" s="37">
        <v>17</v>
      </c>
      <c r="F7" s="37">
        <v>5</v>
      </c>
      <c r="G7" s="37">
        <v>0</v>
      </c>
      <c r="H7" s="37" t="s">
        <v>98</v>
      </c>
      <c r="I7" s="37" t="s">
        <v>99</v>
      </c>
      <c r="J7" s="37" t="s">
        <v>100</v>
      </c>
      <c r="K7" s="37" t="s">
        <v>101</v>
      </c>
      <c r="L7" s="37" t="s">
        <v>102</v>
      </c>
      <c r="M7" s="37" t="s">
        <v>103</v>
      </c>
      <c r="N7" s="38" t="s">
        <v>104</v>
      </c>
      <c r="O7" s="38" t="s">
        <v>105</v>
      </c>
      <c r="P7" s="38">
        <v>2.44</v>
      </c>
      <c r="Q7" s="38">
        <v>86.27</v>
      </c>
      <c r="R7" s="38">
        <v>3080</v>
      </c>
      <c r="S7" s="38">
        <v>65861</v>
      </c>
      <c r="T7" s="38">
        <v>666.03</v>
      </c>
      <c r="U7" s="38">
        <v>98.89</v>
      </c>
      <c r="V7" s="38">
        <v>1591</v>
      </c>
      <c r="W7" s="38">
        <v>1.1000000000000001</v>
      </c>
      <c r="X7" s="38">
        <v>1446.36</v>
      </c>
      <c r="Y7" s="38">
        <v>62.82</v>
      </c>
      <c r="Z7" s="38">
        <v>63.65</v>
      </c>
      <c r="AA7" s="38">
        <v>62.11</v>
      </c>
      <c r="AB7" s="38">
        <v>62.14</v>
      </c>
      <c r="AC7" s="38">
        <v>53.38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1486.4</v>
      </c>
      <c r="BG7" s="38">
        <v>1428.51</v>
      </c>
      <c r="BH7" s="38">
        <v>1356.01</v>
      </c>
      <c r="BI7" s="38">
        <v>7630.27</v>
      </c>
      <c r="BJ7" s="38">
        <v>1692.02</v>
      </c>
      <c r="BK7" s="38">
        <v>1044.8</v>
      </c>
      <c r="BL7" s="38">
        <v>1081.8</v>
      </c>
      <c r="BM7" s="38">
        <v>974.93</v>
      </c>
      <c r="BN7" s="38">
        <v>855.8</v>
      </c>
      <c r="BO7" s="38">
        <v>713.28</v>
      </c>
      <c r="BP7" s="38">
        <v>747.76</v>
      </c>
      <c r="BQ7" s="38">
        <v>38.590000000000003</v>
      </c>
      <c r="BR7" s="38">
        <v>36.64</v>
      </c>
      <c r="BS7" s="38">
        <v>39.39</v>
      </c>
      <c r="BT7" s="38">
        <v>37.08</v>
      </c>
      <c r="BU7" s="38">
        <v>23.12</v>
      </c>
      <c r="BV7" s="38">
        <v>50.82</v>
      </c>
      <c r="BW7" s="38">
        <v>52.19</v>
      </c>
      <c r="BX7" s="38">
        <v>55.32</v>
      </c>
      <c r="BY7" s="38">
        <v>59.8</v>
      </c>
      <c r="BZ7" s="38">
        <v>40.75</v>
      </c>
      <c r="CA7" s="38">
        <v>59.51</v>
      </c>
      <c r="CB7" s="38">
        <v>418.43</v>
      </c>
      <c r="CC7" s="38">
        <v>445.63</v>
      </c>
      <c r="CD7" s="38">
        <v>415.95</v>
      </c>
      <c r="CE7" s="38">
        <v>433.97</v>
      </c>
      <c r="CF7" s="38">
        <v>709.68</v>
      </c>
      <c r="CG7" s="38">
        <v>300.52</v>
      </c>
      <c r="CH7" s="38">
        <v>296.14</v>
      </c>
      <c r="CI7" s="38">
        <v>283.17</v>
      </c>
      <c r="CJ7" s="38">
        <v>263.76</v>
      </c>
      <c r="CK7" s="38">
        <v>311.70999999999998</v>
      </c>
      <c r="CL7" s="38">
        <v>261.45999999999998</v>
      </c>
      <c r="CM7" s="38">
        <v>45.1</v>
      </c>
      <c r="CN7" s="38">
        <v>44.19</v>
      </c>
      <c r="CO7" s="38">
        <v>43.19</v>
      </c>
      <c r="CP7" s="38">
        <v>42.56</v>
      </c>
      <c r="CQ7" s="38">
        <v>36.770000000000003</v>
      </c>
      <c r="CR7" s="38">
        <v>53.24</v>
      </c>
      <c r="CS7" s="38">
        <v>52.31</v>
      </c>
      <c r="CT7" s="38">
        <v>60.65</v>
      </c>
      <c r="CU7" s="38">
        <v>51.75</v>
      </c>
      <c r="CV7" s="38">
        <v>43.38</v>
      </c>
      <c r="CW7" s="38">
        <v>52.23</v>
      </c>
      <c r="CX7" s="38">
        <v>81.739999999999995</v>
      </c>
      <c r="CY7" s="38">
        <v>81.94</v>
      </c>
      <c r="CZ7" s="38">
        <v>83.23</v>
      </c>
      <c r="DA7" s="38">
        <v>83.7</v>
      </c>
      <c r="DB7" s="38">
        <v>79.069999999999993</v>
      </c>
      <c r="DC7" s="38">
        <v>84.07</v>
      </c>
      <c r="DD7" s="38">
        <v>84.32</v>
      </c>
      <c r="DE7" s="38">
        <v>84.58</v>
      </c>
      <c r="DF7" s="38">
        <v>84.84</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2020-02-17T01:39:16Z</cp:lastPrinted>
  <dcterms:created xsi:type="dcterms:W3CDTF">2019-12-05T05:23:35Z</dcterms:created>
  <dcterms:modified xsi:type="dcterms:W3CDTF">2020-02-17T01:56:58Z</dcterms:modified>
  <cp:category/>
</cp:coreProperties>
</file>