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神本\03_文書庶務\H31\D-0-0財務庶務\20200110_【大分県：1_31〆】公営企業に係る経営比較分析表（平成30年度決算）の分析等について（依頼）\03_市→県（回答）\"/>
    </mc:Choice>
  </mc:AlternateContent>
  <workbookProtection workbookAlgorithmName="SHA-512" workbookHashValue="6TM7sSPIkdYpS6PNXAxboOL2TCbUWfi+7RrXOyWm6wfg1eWiJnSDQDJ4sG+XV/+jaDONxyBaQirrlEExJdf1bA==" workbookSaltValue="qOc67U1x0hl7Ygd5clvTrA==" workbookSpinCount="100000" lockStructure="1"/>
  <bookViews>
    <workbookView xWindow="0" yWindow="0" windowWidth="28800" windowHeight="117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IE76" i="4"/>
  <c r="GQ30" i="4"/>
  <c r="BZ30" i="4"/>
  <c r="BZ51" i="4"/>
  <c r="BG30" i="4"/>
  <c r="LE76" i="4"/>
  <c r="FX51" i="4"/>
  <c r="AV76" i="4"/>
  <c r="KO51" i="4"/>
  <c r="FX30" i="4"/>
  <c r="KO30" i="4"/>
  <c r="HP76" i="4"/>
  <c r="BG51" i="4"/>
  <c r="KP76" i="4"/>
  <c r="FE51" i="4"/>
  <c r="HA76" i="4"/>
  <c r="AN51" i="4"/>
  <c r="FE30" i="4"/>
  <c r="JV30" i="4"/>
  <c r="AN30" i="4"/>
  <c r="AG76" i="4"/>
  <c r="JV51" i="4"/>
  <c r="KA76" i="4"/>
  <c r="EL51" i="4"/>
  <c r="JC30" i="4"/>
  <c r="R76" i="4"/>
  <c r="GL76" i="4"/>
  <c r="U51" i="4"/>
  <c r="EL30" i="4"/>
  <c r="U30" i="4"/>
  <c r="JC51"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<sst xmlns="http://schemas.openxmlformats.org/spreadsheetml/2006/main" count="278" uniqueCount="130">
  <si>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</si>
  <si>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</si>
  <si>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</si>
  <si>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</si>
  <si>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</si>
  <si>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</si>
  <si>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</si>
  <si>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</si>
  <si>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</si>
  <si>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</si>
  <si>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</si>
  <si>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</si>
  <si>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</si>
  <si>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</si>
  <si>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</si>
  <si>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</si>
  <si>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</si>
  <si>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</si>
  <si>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</si>
  <si>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</si>
  <si>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</si>
  <si>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</si>
  <si>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</si>
  <si>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</si>
  <si>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</si>
  <si>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</si>
  <si>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</si>
  <si>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</si>
  <si>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</si>
  <si>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</si>
  <si>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</si>
  <si>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</si>
  <si>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</si>
  <si>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</si>
  <si>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</si>
  <si>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</si>
  <si>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</si>
  <si>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</si>
  <si>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</si>
  <si>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</si>
  <si>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</si>
  <si>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</si>
  <si>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</si>
  <si>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</si>
  <si>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</si>
  <si>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</si>
  <si>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</si>
  <si>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</si>
  <si>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</si>
  <si>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</si>
  <si>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</si>
  <si>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</si>
  <si>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</si>
  <si>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</si>
  <si>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</si>
  <si>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</si>
  <si>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</si>
  <si>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</si>
  <si>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</si>
  <si>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</si>
  <si>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</si>
  <si>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</si>
  <si>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</si>
  <si>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</si>
  <si>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</si>
  <si>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</si>
  <si>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</si>
  <si>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</si>
  <si>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</si>
  <si>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</si>
  <si>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</si>
  <si>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</si>
  <si>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</si>
  <si>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</si>
  <si>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</si>
  <si>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</si>
  <si>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</si>
  <si>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</si>
  <si>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</si>
  <si>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</si>
  <si>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</si>
  <si>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</si>
  <si>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</si>
  <si>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</si>
  <si>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</si>
  <si>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</si>
  <si>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</si>
  <si>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</si>
  <si>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</si>
  <si>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</si>
  <si>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</si>
  <si>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</si>
  <si>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</si>
  <si>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</si>
  <si>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</si>
  <si>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</si>
  <si>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</si>
  <si>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</si>
  <si>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</si>
  <si>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</si>
  <si>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</si>
  <si>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</si>
  <si>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</si>
  <si>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</si>
  <si>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</si>
  <si>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</si>
  <si>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</si>
  <si>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</si>
  <si>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大分県　中津市</t>
  </si>
  <si>
    <t>中津市営新博多町駐車場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</si>
  <si>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</si>
  <si>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</si>
  <si>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</si>
  <si>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</si>
  <si>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</si>
  <si>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</si>
  <si>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</si>
  <si>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</si>
  <si>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</si>
  <si>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</si>
  <si>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</si>
  <si>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</si>
  <si>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</si>
  <si>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</si>
  <si>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</si>
  <si>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</si>
  <si>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一般会計からの繰入は行っておらず、使用料収入のみで総費用を賄えている。また、償還すべき債務はない。
　</t>
    <rPh sb="1" eb="3">
      <t>イッパン</t>
    </rPh>
    <rPh sb="3" eb="5">
      <t>カイケイ</t>
    </rPh>
    <rPh sb="8" eb="10">
      <t>クリイレ</t>
    </rPh>
    <rPh sb="11" eb="12">
      <t>オコナ</t>
    </rPh>
    <rPh sb="18" eb="21">
      <t>シヨウリョウ</t>
    </rPh>
    <rPh sb="21" eb="23">
      <t>シュウニュウ</t>
    </rPh>
    <rPh sb="26" eb="29">
      <t>ソウヒヨウ</t>
    </rPh>
    <rPh sb="30" eb="31">
      <t>マカナ</t>
    </rPh>
    <rPh sb="39" eb="41">
      <t>ショウカン</t>
    </rPh>
    <rPh sb="44" eb="46">
      <t>サイム</t>
    </rPh>
    <phoneticPr fontId="5"/>
  </si>
  <si>
    <t xml:space="preserve">　平成２６年３月有料化の際に、場内の改修及び自動精算システムの導入を行った。
　令和６年度予定の新札の発行を機に、１０年を経過するシステム全体の改修を検討する。
</t>
    <rPh sb="1" eb="3">
      <t>ヘイセイ</t>
    </rPh>
    <rPh sb="5" eb="6">
      <t>ネン</t>
    </rPh>
    <rPh sb="7" eb="8">
      <t>ガツ</t>
    </rPh>
    <rPh sb="8" eb="11">
      <t>ユウリョウカ</t>
    </rPh>
    <rPh sb="12" eb="13">
      <t>サイ</t>
    </rPh>
    <rPh sb="15" eb="17">
      <t>ジョウナイ</t>
    </rPh>
    <rPh sb="18" eb="20">
      <t>カイシュウ</t>
    </rPh>
    <rPh sb="20" eb="21">
      <t>オヨ</t>
    </rPh>
    <rPh sb="22" eb="24">
      <t>ジドウ</t>
    </rPh>
    <rPh sb="24" eb="26">
      <t>セイサン</t>
    </rPh>
    <rPh sb="31" eb="33">
      <t>ドウニュウ</t>
    </rPh>
    <rPh sb="34" eb="35">
      <t>オコナ</t>
    </rPh>
    <rPh sb="40" eb="42">
      <t>レイワ</t>
    </rPh>
    <rPh sb="43" eb="45">
      <t>ネンド</t>
    </rPh>
    <rPh sb="45" eb="47">
      <t>ヨテイ</t>
    </rPh>
    <rPh sb="48" eb="50">
      <t>シンサツ</t>
    </rPh>
    <rPh sb="51" eb="53">
      <t>ハッコウ</t>
    </rPh>
    <rPh sb="54" eb="55">
      <t>キ</t>
    </rPh>
    <rPh sb="59" eb="60">
      <t>ネン</t>
    </rPh>
    <rPh sb="61" eb="63">
      <t>ケイカ</t>
    </rPh>
    <rPh sb="69" eb="71">
      <t>ゼンタイ</t>
    </rPh>
    <rPh sb="72" eb="74">
      <t>カイシュウ</t>
    </rPh>
    <rPh sb="75" eb="77">
      <t>ケントウ</t>
    </rPh>
    <phoneticPr fontId="5"/>
  </si>
  <si>
    <t>　隣接するアーケード街で月に１度行われる南部自由市場の際には、多くの利用がある。
　近年はアーケード街の中だけでなく、その周辺に飲食店等が新規出店しており、稼働率が再び上がってきている。
　商業等の再活性化及び市民の利便性を図るうえで、当該駐車場は必要であると考える。</t>
    <rPh sb="1" eb="3">
      <t>リンセツ</t>
    </rPh>
    <rPh sb="10" eb="11">
      <t>ガイ</t>
    </rPh>
    <rPh sb="12" eb="13">
      <t>ツキ</t>
    </rPh>
    <rPh sb="15" eb="16">
      <t>ド</t>
    </rPh>
    <rPh sb="16" eb="17">
      <t>オコナ</t>
    </rPh>
    <rPh sb="20" eb="22">
      <t>ナンブ</t>
    </rPh>
    <rPh sb="22" eb="24">
      <t>ジユウ</t>
    </rPh>
    <rPh sb="24" eb="26">
      <t>イチバ</t>
    </rPh>
    <rPh sb="27" eb="28">
      <t>サイ</t>
    </rPh>
    <rPh sb="31" eb="32">
      <t>オオ</t>
    </rPh>
    <rPh sb="34" eb="36">
      <t>リヨウ</t>
    </rPh>
    <rPh sb="42" eb="44">
      <t>キンネン</t>
    </rPh>
    <rPh sb="50" eb="51">
      <t>ガイ</t>
    </rPh>
    <rPh sb="52" eb="53">
      <t>ナカ</t>
    </rPh>
    <rPh sb="61" eb="63">
      <t>シュウヘン</t>
    </rPh>
    <rPh sb="64" eb="66">
      <t>インショク</t>
    </rPh>
    <rPh sb="66" eb="67">
      <t>テン</t>
    </rPh>
    <rPh sb="67" eb="68">
      <t>トウ</t>
    </rPh>
    <rPh sb="69" eb="71">
      <t>シンキ</t>
    </rPh>
    <rPh sb="71" eb="73">
      <t>シュッテン</t>
    </rPh>
    <rPh sb="78" eb="80">
      <t>カドウ</t>
    </rPh>
    <rPh sb="80" eb="81">
      <t>リツ</t>
    </rPh>
    <rPh sb="82" eb="83">
      <t>フタタ</t>
    </rPh>
    <rPh sb="84" eb="85">
      <t>ア</t>
    </rPh>
    <rPh sb="95" eb="97">
      <t>ショウギョウ</t>
    </rPh>
    <rPh sb="97" eb="98">
      <t>トウ</t>
    </rPh>
    <rPh sb="99" eb="103">
      <t>サイカッセイカ</t>
    </rPh>
    <rPh sb="103" eb="104">
      <t>オヨ</t>
    </rPh>
    <rPh sb="105" eb="107">
      <t>シミン</t>
    </rPh>
    <rPh sb="108" eb="111">
      <t>リベンセイ</t>
    </rPh>
    <rPh sb="112" eb="113">
      <t>ハカ</t>
    </rPh>
    <rPh sb="118" eb="120">
      <t>トウガイ</t>
    </rPh>
    <rPh sb="120" eb="123">
      <t>チュウシャジョウ</t>
    </rPh>
    <rPh sb="124" eb="126">
      <t>ヒツヨウ</t>
    </rPh>
    <rPh sb="130" eb="131">
      <t>カンガ</t>
    </rPh>
    <phoneticPr fontId="5"/>
  </si>
  <si>
    <t>　H30年度をもって、駐車場特別会計を廃止し、一般会計へ移行する。現在収支は黒字であり、引き続き中長期的な視点に立った計画的な経営基盤の強化と財政マネジメントの向上等に取り組む。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</si>
</sst>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144.69999999999999</c:v>
                </c:pt>
                <c:pt idx="1">
                  <c:v>127.1</c:v>
                </c:pt>
                <c:pt idx="2">
                  <c:v>139</c:v>
                </c:pt>
                <c:pt idx="3">
                  <c:v>168</c:v>
                </c:pt>
                <c:pt idx="4">
                  <c:v>192.5</c:v>
                </c:pt>
              </c:numCache>
            </c:numRef>
          </c:val>
          <c:extLst>
            <c:ext xmlns:c16="http://schemas.microsoft.com/office/drawing/2014/chart" uri="{C3380CC4-5D6E-409C-BE32-E72D297353CC}">
              <c16:uniqueId val="{00000000-DD2C-42F9-9F13-6D0CA2E64F2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DD2C-42F9-9F13-6D0CA2E64F2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6C-4D18-8FED-CD01A670B7A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3F6C-4D18-8FED-CD01A670B7A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BB47-4488-B01C-CCBE581104B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47-4488-B01C-CCBE581104BA}"/>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176B-42E0-816D-BB000E5588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76B-42E0-816D-BB000E55889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AB7-4A85-B521-27F1A86A984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FAB7-4A85-B521-27F1A86A984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7E4-4CBE-929D-5BFEDE53FC4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57E4-4CBE-929D-5BFEDE53FC49}"/>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228.9</c:v>
                </c:pt>
                <c:pt idx="1">
                  <c:v>282.2</c:v>
                </c:pt>
                <c:pt idx="2">
                  <c:v>260</c:v>
                </c:pt>
                <c:pt idx="3">
                  <c:v>240</c:v>
                </c:pt>
                <c:pt idx="4">
                  <c:v>273.3</c:v>
                </c:pt>
              </c:numCache>
            </c:numRef>
          </c:val>
          <c:extLst>
            <c:ext xmlns:c16="http://schemas.microsoft.com/office/drawing/2014/chart" uri="{C3380CC4-5D6E-409C-BE32-E72D297353CC}">
              <c16:uniqueId val="{00000000-A620-4724-9831-B0B0100A284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A620-4724-9831-B0B0100A284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30.9</c:v>
                </c:pt>
                <c:pt idx="1">
                  <c:v>21.3</c:v>
                </c:pt>
                <c:pt idx="2">
                  <c:v>28.1</c:v>
                </c:pt>
                <c:pt idx="3">
                  <c:v>40</c:v>
                </c:pt>
                <c:pt idx="4">
                  <c:v>48.1</c:v>
                </c:pt>
              </c:numCache>
            </c:numRef>
          </c:val>
          <c:extLst>
            <c:ext xmlns:c16="http://schemas.microsoft.com/office/drawing/2014/chart" uri="{C3380CC4-5D6E-409C-BE32-E72D297353CC}">
              <c16:uniqueId val="{00000000-99B8-4CDD-B518-0A92378A69E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99B8-4CDD-B518-0A92378A69E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466</c:v>
                </c:pt>
                <c:pt idx="1">
                  <c:v>318</c:v>
                </c:pt>
                <c:pt idx="2">
                  <c:v>521</c:v>
                </c:pt>
                <c:pt idx="3">
                  <c:v>804</c:v>
                </c:pt>
                <c:pt idx="4">
                  <c:v>1103</c:v>
                </c:pt>
              </c:numCache>
            </c:numRef>
          </c:val>
          <c:extLst>
            <c:ext xmlns:c16="http://schemas.microsoft.com/office/drawing/2014/chart" uri="{C3380CC4-5D6E-409C-BE32-E72D297353CC}">
              <c16:uniqueId val="{00000000-FB4B-4187-8A33-483DF154DB5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FB4B-4187-8A33-483DF154DB5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Q37" zoomScaleNormal="100" zoomScaleSheetLayoutView="70" workbookViewId="0">
      <selection activeCell="OF71" sqref="OF7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大分県中津市　中津市営新博多町駐車場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1518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144.69999999999999</v>
      </c>
      <c r="V31" s="110"/>
      <c r="W31" s="110"/>
      <c r="X31" s="110"/>
      <c r="Y31" s="110"/>
      <c r="Z31" s="110"/>
      <c r="AA31" s="110"/>
      <c r="AB31" s="110"/>
      <c r="AC31" s="110"/>
      <c r="AD31" s="110"/>
      <c r="AE31" s="110"/>
      <c r="AF31" s="110"/>
      <c r="AG31" s="110"/>
      <c r="AH31" s="110"/>
      <c r="AI31" s="110"/>
      <c r="AJ31" s="110"/>
      <c r="AK31" s="110"/>
      <c r="AL31" s="110"/>
      <c r="AM31" s="110"/>
      <c r="AN31" s="110">
        <f>データ!Z7</f>
        <v>127.1</v>
      </c>
      <c r="AO31" s="110"/>
      <c r="AP31" s="110"/>
      <c r="AQ31" s="110"/>
      <c r="AR31" s="110"/>
      <c r="AS31" s="110"/>
      <c r="AT31" s="110"/>
      <c r="AU31" s="110"/>
      <c r="AV31" s="110"/>
      <c r="AW31" s="110"/>
      <c r="AX31" s="110"/>
      <c r="AY31" s="110"/>
      <c r="AZ31" s="110"/>
      <c r="BA31" s="110"/>
      <c r="BB31" s="110"/>
      <c r="BC31" s="110"/>
      <c r="BD31" s="110"/>
      <c r="BE31" s="110"/>
      <c r="BF31" s="110"/>
      <c r="BG31" s="110">
        <f>データ!AA7</f>
        <v>139</v>
      </c>
      <c r="BH31" s="110"/>
      <c r="BI31" s="110"/>
      <c r="BJ31" s="110"/>
      <c r="BK31" s="110"/>
      <c r="BL31" s="110"/>
      <c r="BM31" s="110"/>
      <c r="BN31" s="110"/>
      <c r="BO31" s="110"/>
      <c r="BP31" s="110"/>
      <c r="BQ31" s="110"/>
      <c r="BR31" s="110"/>
      <c r="BS31" s="110"/>
      <c r="BT31" s="110"/>
      <c r="BU31" s="110"/>
      <c r="BV31" s="110"/>
      <c r="BW31" s="110"/>
      <c r="BX31" s="110"/>
      <c r="BY31" s="110"/>
      <c r="BZ31" s="110">
        <f>データ!AB7</f>
        <v>168</v>
      </c>
      <c r="CA31" s="110"/>
      <c r="CB31" s="110"/>
      <c r="CC31" s="110"/>
      <c r="CD31" s="110"/>
      <c r="CE31" s="110"/>
      <c r="CF31" s="110"/>
      <c r="CG31" s="110"/>
      <c r="CH31" s="110"/>
      <c r="CI31" s="110"/>
      <c r="CJ31" s="110"/>
      <c r="CK31" s="110"/>
      <c r="CL31" s="110"/>
      <c r="CM31" s="110"/>
      <c r="CN31" s="110"/>
      <c r="CO31" s="110"/>
      <c r="CP31" s="110"/>
      <c r="CQ31" s="110"/>
      <c r="CR31" s="110"/>
      <c r="CS31" s="110">
        <f>データ!AC7</f>
        <v>192.5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228.9</v>
      </c>
      <c r="JD31" s="81"/>
      <c r="JE31" s="81"/>
      <c r="JF31" s="81"/>
      <c r="JG31" s="81"/>
      <c r="JH31" s="81"/>
      <c r="JI31" s="81"/>
      <c r="JJ31" s="81"/>
      <c r="JK31" s="81"/>
      <c r="JL31" s="81"/>
      <c r="JM31" s="81"/>
      <c r="JN31" s="81"/>
      <c r="JO31" s="81"/>
      <c r="JP31" s="81"/>
      <c r="JQ31" s="81"/>
      <c r="JR31" s="81"/>
      <c r="JS31" s="81"/>
      <c r="JT31" s="81"/>
      <c r="JU31" s="82"/>
      <c r="JV31" s="80">
        <f>データ!DL7</f>
        <v>282.2</v>
      </c>
      <c r="JW31" s="81"/>
      <c r="JX31" s="81"/>
      <c r="JY31" s="81"/>
      <c r="JZ31" s="81"/>
      <c r="KA31" s="81"/>
      <c r="KB31" s="81"/>
      <c r="KC31" s="81"/>
      <c r="KD31" s="81"/>
      <c r="KE31" s="81"/>
      <c r="KF31" s="81"/>
      <c r="KG31" s="81"/>
      <c r="KH31" s="81"/>
      <c r="KI31" s="81"/>
      <c r="KJ31" s="81"/>
      <c r="KK31" s="81"/>
      <c r="KL31" s="81"/>
      <c r="KM31" s="81"/>
      <c r="KN31" s="82"/>
      <c r="KO31" s="80">
        <f>データ!DM7</f>
        <v>260</v>
      </c>
      <c r="KP31" s="81"/>
      <c r="KQ31" s="81"/>
      <c r="KR31" s="81"/>
      <c r="KS31" s="81"/>
      <c r="KT31" s="81"/>
      <c r="KU31" s="81"/>
      <c r="KV31" s="81"/>
      <c r="KW31" s="81"/>
      <c r="KX31" s="81"/>
      <c r="KY31" s="81"/>
      <c r="KZ31" s="81"/>
      <c r="LA31" s="81"/>
      <c r="LB31" s="81"/>
      <c r="LC31" s="81"/>
      <c r="LD31" s="81"/>
      <c r="LE31" s="81"/>
      <c r="LF31" s="81"/>
      <c r="LG31" s="82"/>
      <c r="LH31" s="80">
        <f>データ!DN7</f>
        <v>240</v>
      </c>
      <c r="LI31" s="81"/>
      <c r="LJ31" s="81"/>
      <c r="LK31" s="81"/>
      <c r="LL31" s="81"/>
      <c r="LM31" s="81"/>
      <c r="LN31" s="81"/>
      <c r="LO31" s="81"/>
      <c r="LP31" s="81"/>
      <c r="LQ31" s="81"/>
      <c r="LR31" s="81"/>
      <c r="LS31" s="81"/>
      <c r="LT31" s="81"/>
      <c r="LU31" s="81"/>
      <c r="LV31" s="81"/>
      <c r="LW31" s="81"/>
      <c r="LX31" s="81"/>
      <c r="LY31" s="81"/>
      <c r="LZ31" s="82"/>
      <c r="MA31" s="80">
        <f>データ!DO7</f>
        <v>273.3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30.9</v>
      </c>
      <c r="EM52" s="110"/>
      <c r="EN52" s="110"/>
      <c r="EO52" s="110"/>
      <c r="EP52" s="110"/>
      <c r="EQ52" s="110"/>
      <c r="ER52" s="110"/>
      <c r="ES52" s="110"/>
      <c r="ET52" s="110"/>
      <c r="EU52" s="110"/>
      <c r="EV52" s="110"/>
      <c r="EW52" s="110"/>
      <c r="EX52" s="110"/>
      <c r="EY52" s="110"/>
      <c r="EZ52" s="110"/>
      <c r="FA52" s="110"/>
      <c r="FB52" s="110"/>
      <c r="FC52" s="110"/>
      <c r="FD52" s="110"/>
      <c r="FE52" s="110">
        <f>データ!BG7</f>
        <v>21.3</v>
      </c>
      <c r="FF52" s="110"/>
      <c r="FG52" s="110"/>
      <c r="FH52" s="110"/>
      <c r="FI52" s="110"/>
      <c r="FJ52" s="110"/>
      <c r="FK52" s="110"/>
      <c r="FL52" s="110"/>
      <c r="FM52" s="110"/>
      <c r="FN52" s="110"/>
      <c r="FO52" s="110"/>
      <c r="FP52" s="110"/>
      <c r="FQ52" s="110"/>
      <c r="FR52" s="110"/>
      <c r="FS52" s="110"/>
      <c r="FT52" s="110"/>
      <c r="FU52" s="110"/>
      <c r="FV52" s="110"/>
      <c r="FW52" s="110"/>
      <c r="FX52" s="110">
        <f>データ!BH7</f>
        <v>28.1</v>
      </c>
      <c r="FY52" s="110"/>
      <c r="FZ52" s="110"/>
      <c r="GA52" s="110"/>
      <c r="GB52" s="110"/>
      <c r="GC52" s="110"/>
      <c r="GD52" s="110"/>
      <c r="GE52" s="110"/>
      <c r="GF52" s="110"/>
      <c r="GG52" s="110"/>
      <c r="GH52" s="110"/>
      <c r="GI52" s="110"/>
      <c r="GJ52" s="110"/>
      <c r="GK52" s="110"/>
      <c r="GL52" s="110"/>
      <c r="GM52" s="110"/>
      <c r="GN52" s="110"/>
      <c r="GO52" s="110"/>
      <c r="GP52" s="110"/>
      <c r="GQ52" s="110">
        <f>データ!BI7</f>
        <v>40</v>
      </c>
      <c r="GR52" s="110"/>
      <c r="GS52" s="110"/>
      <c r="GT52" s="110"/>
      <c r="GU52" s="110"/>
      <c r="GV52" s="110"/>
      <c r="GW52" s="110"/>
      <c r="GX52" s="110"/>
      <c r="GY52" s="110"/>
      <c r="GZ52" s="110"/>
      <c r="HA52" s="110"/>
      <c r="HB52" s="110"/>
      <c r="HC52" s="110"/>
      <c r="HD52" s="110"/>
      <c r="HE52" s="110"/>
      <c r="HF52" s="110"/>
      <c r="HG52" s="110"/>
      <c r="HH52" s="110"/>
      <c r="HI52" s="110"/>
      <c r="HJ52" s="110">
        <f>データ!BJ7</f>
        <v>48.1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466</v>
      </c>
      <c r="JD52" s="106"/>
      <c r="JE52" s="106"/>
      <c r="JF52" s="106"/>
      <c r="JG52" s="106"/>
      <c r="JH52" s="106"/>
      <c r="JI52" s="106"/>
      <c r="JJ52" s="106"/>
      <c r="JK52" s="106"/>
      <c r="JL52" s="106"/>
      <c r="JM52" s="106"/>
      <c r="JN52" s="106"/>
      <c r="JO52" s="106"/>
      <c r="JP52" s="106"/>
      <c r="JQ52" s="106"/>
      <c r="JR52" s="106"/>
      <c r="JS52" s="106"/>
      <c r="JT52" s="106"/>
      <c r="JU52" s="106"/>
      <c r="JV52" s="106">
        <f>データ!BR7</f>
        <v>318</v>
      </c>
      <c r="JW52" s="106"/>
      <c r="JX52" s="106"/>
      <c r="JY52" s="106"/>
      <c r="JZ52" s="106"/>
      <c r="KA52" s="106"/>
      <c r="KB52" s="106"/>
      <c r="KC52" s="106"/>
      <c r="KD52" s="106"/>
      <c r="KE52" s="106"/>
      <c r="KF52" s="106"/>
      <c r="KG52" s="106"/>
      <c r="KH52" s="106"/>
      <c r="KI52" s="106"/>
      <c r="KJ52" s="106"/>
      <c r="KK52" s="106"/>
      <c r="KL52" s="106"/>
      <c r="KM52" s="106"/>
      <c r="KN52" s="106"/>
      <c r="KO52" s="106">
        <f>データ!BS7</f>
        <v>521</v>
      </c>
      <c r="KP52" s="106"/>
      <c r="KQ52" s="106"/>
      <c r="KR52" s="106"/>
      <c r="KS52" s="106"/>
      <c r="KT52" s="106"/>
      <c r="KU52" s="106"/>
      <c r="KV52" s="106"/>
      <c r="KW52" s="106"/>
      <c r="KX52" s="106"/>
      <c r="KY52" s="106"/>
      <c r="KZ52" s="106"/>
      <c r="LA52" s="106"/>
      <c r="LB52" s="106"/>
      <c r="LC52" s="106"/>
      <c r="LD52" s="106"/>
      <c r="LE52" s="106"/>
      <c r="LF52" s="106"/>
      <c r="LG52" s="106"/>
      <c r="LH52" s="106">
        <f>データ!BT7</f>
        <v>804</v>
      </c>
      <c r="LI52" s="106"/>
      <c r="LJ52" s="106"/>
      <c r="LK52" s="106"/>
      <c r="LL52" s="106"/>
      <c r="LM52" s="106"/>
      <c r="LN52" s="106"/>
      <c r="LO52" s="106"/>
      <c r="LP52" s="106"/>
      <c r="LQ52" s="106"/>
      <c r="LR52" s="106"/>
      <c r="LS52" s="106"/>
      <c r="LT52" s="106"/>
      <c r="LU52" s="106"/>
      <c r="LV52" s="106"/>
      <c r="LW52" s="106"/>
      <c r="LX52" s="106"/>
      <c r="LY52" s="106"/>
      <c r="LZ52" s="106"/>
      <c r="MA52" s="106">
        <f>データ!BU7</f>
        <v>1103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43621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dEcEsKpl7IMc1YePTEp4hH/DhgIbDP8I+KJppMlAeodkEyCa3Nv9706uxj+ABKP4EtEbM93r61w92E1ZDA4Tg==" saltValue="LhMYSRRmi1ftDcsRvHpeL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37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100</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101</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102</v>
      </c>
      <c r="B6" s="60">
        <f>B8</f>
        <v>2018</v>
      </c>
      <c r="C6" s="60">
        <f t="shared" ref="C6:X6" si="1">C8</f>
        <v>442038</v>
      </c>
      <c r="D6" s="60">
        <f t="shared" si="1"/>
        <v>47</v>
      </c>
      <c r="E6" s="60">
        <f t="shared" si="1"/>
        <v>14</v>
      </c>
      <c r="F6" s="60">
        <f t="shared" si="1"/>
        <v>0</v>
      </c>
      <c r="G6" s="60">
        <f t="shared" si="1"/>
        <v>3</v>
      </c>
      <c r="H6" s="60" t="str">
        <f>SUBSTITUTE(H8,"　","")</f>
        <v>大分県中津市</v>
      </c>
      <c r="I6" s="60" t="str">
        <f t="shared" si="1"/>
        <v>中津市営新博多町駐車場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19</v>
      </c>
      <c r="S6" s="62" t="str">
        <f t="shared" si="1"/>
        <v>商業施設</v>
      </c>
      <c r="T6" s="62" t="str">
        <f t="shared" si="1"/>
        <v>無</v>
      </c>
      <c r="U6" s="63">
        <f t="shared" si="1"/>
        <v>1518</v>
      </c>
      <c r="V6" s="63">
        <f t="shared" si="1"/>
        <v>45</v>
      </c>
      <c r="W6" s="63">
        <f t="shared" si="1"/>
        <v>100</v>
      </c>
      <c r="X6" s="62" t="str">
        <f t="shared" si="1"/>
        <v>導入なし</v>
      </c>
      <c r="Y6" s="64">
        <f>IF(Y8="-",NA(),Y8)</f>
        <v>144.69999999999999</v>
      </c>
      <c r="Z6" s="64">
        <f t="shared" ref="Z6:AH6" si="2">IF(Z8="-",NA(),Z8)</f>
        <v>127.1</v>
      </c>
      <c r="AA6" s="64">
        <f t="shared" si="2"/>
        <v>139</v>
      </c>
      <c r="AB6" s="64">
        <f t="shared" si="2"/>
        <v>168</v>
      </c>
      <c r="AC6" s="64">
        <f t="shared" si="2"/>
        <v>192.5</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30.9</v>
      </c>
      <c r="BG6" s="64">
        <f t="shared" ref="BG6:BO6" si="5">IF(BG8="-",NA(),BG8)</f>
        <v>21.3</v>
      </c>
      <c r="BH6" s="64">
        <f t="shared" si="5"/>
        <v>28.1</v>
      </c>
      <c r="BI6" s="64">
        <f t="shared" si="5"/>
        <v>40</v>
      </c>
      <c r="BJ6" s="64">
        <f t="shared" si="5"/>
        <v>48.1</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466</v>
      </c>
      <c r="BR6" s="65">
        <f t="shared" ref="BR6:BZ6" si="6">IF(BR8="-",NA(),BR8)</f>
        <v>318</v>
      </c>
      <c r="BS6" s="65">
        <f t="shared" si="6"/>
        <v>521</v>
      </c>
      <c r="BT6" s="65">
        <f t="shared" si="6"/>
        <v>804</v>
      </c>
      <c r="BU6" s="65">
        <f t="shared" si="6"/>
        <v>1103</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103</v>
      </c>
      <c r="CM6" s="63">
        <f t="shared" ref="CM6:CN6" si="7">CM8</f>
        <v>43621</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228.9</v>
      </c>
      <c r="DL6" s="64">
        <f t="shared" ref="DL6:DT6" si="9">IF(DL8="-",NA(),DL8)</f>
        <v>282.2</v>
      </c>
      <c r="DM6" s="64">
        <f t="shared" si="9"/>
        <v>260</v>
      </c>
      <c r="DN6" s="64">
        <f t="shared" si="9"/>
        <v>240</v>
      </c>
      <c r="DO6" s="64">
        <f t="shared" si="9"/>
        <v>273.3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104</v>
      </c>
      <c r="B7" s="60">
        <f t="shared" ref="B7:X7" si="10">B8</f>
        <v>2018</v>
      </c>
      <c r="C7" s="60">
        <f t="shared" si="10"/>
        <v>442038</v>
      </c>
      <c r="D7" s="60">
        <f t="shared" si="10"/>
        <v>47</v>
      </c>
      <c r="E7" s="60">
        <f t="shared" si="10"/>
        <v>14</v>
      </c>
      <c r="F7" s="60">
        <f t="shared" si="10"/>
        <v>0</v>
      </c>
      <c r="G7" s="60">
        <f t="shared" si="10"/>
        <v>3</v>
      </c>
      <c r="H7" s="60" t="str">
        <f t="shared" si="10"/>
        <v>大分県　中津市</v>
      </c>
      <c r="I7" s="60" t="str">
        <f t="shared" si="10"/>
        <v>中津市営新博多町駐車場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19</v>
      </c>
      <c r="S7" s="62" t="str">
        <f t="shared" si="10"/>
        <v>商業施設</v>
      </c>
      <c r="T7" s="62" t="str">
        <f t="shared" si="10"/>
        <v>無</v>
      </c>
      <c r="U7" s="63">
        <f t="shared" si="10"/>
        <v>1518</v>
      </c>
      <c r="V7" s="63">
        <f t="shared" si="10"/>
        <v>45</v>
      </c>
      <c r="W7" s="63">
        <f t="shared" si="10"/>
        <v>100</v>
      </c>
      <c r="X7" s="62" t="str">
        <f t="shared" si="10"/>
        <v>導入なし</v>
      </c>
      <c r="Y7" s="64">
        <f>Y8</f>
        <v>144.69999999999999</v>
      </c>
      <c r="Z7" s="64">
        <f t="shared" ref="Z7:AH7" si="11">Z8</f>
        <v>127.1</v>
      </c>
      <c r="AA7" s="64">
        <f t="shared" si="11"/>
        <v>139</v>
      </c>
      <c r="AB7" s="64">
        <f t="shared" si="11"/>
        <v>168</v>
      </c>
      <c r="AC7" s="64">
        <f t="shared" si="11"/>
        <v>192.5</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30.9</v>
      </c>
      <c r="BG7" s="64">
        <f t="shared" ref="BG7:BO7" si="14">BG8</f>
        <v>21.3</v>
      </c>
      <c r="BH7" s="64">
        <f t="shared" si="14"/>
        <v>28.1</v>
      </c>
      <c r="BI7" s="64">
        <f t="shared" si="14"/>
        <v>40</v>
      </c>
      <c r="BJ7" s="64">
        <f t="shared" si="14"/>
        <v>48.1</v>
      </c>
      <c r="BK7" s="64">
        <f t="shared" si="14"/>
        <v>40.700000000000003</v>
      </c>
      <c r="BL7" s="64">
        <f t="shared" si="14"/>
        <v>38.200000000000003</v>
      </c>
      <c r="BM7" s="64">
        <f t="shared" si="14"/>
        <v>34.6</v>
      </c>
      <c r="BN7" s="64">
        <f t="shared" si="14"/>
        <v>37.6</v>
      </c>
      <c r="BO7" s="64">
        <f t="shared" si="14"/>
        <v>33.200000000000003</v>
      </c>
      <c r="BP7" s="61"/>
      <c r="BQ7" s="65">
        <f>BQ8</f>
        <v>466</v>
      </c>
      <c r="BR7" s="65">
        <f t="shared" ref="BR7:BZ7" si="15">BR8</f>
        <v>318</v>
      </c>
      <c r="BS7" s="65">
        <f t="shared" si="15"/>
        <v>521</v>
      </c>
      <c r="BT7" s="65">
        <f t="shared" si="15"/>
        <v>804</v>
      </c>
      <c r="BU7" s="65">
        <f t="shared" si="15"/>
        <v>1103</v>
      </c>
      <c r="BV7" s="65">
        <f t="shared" si="15"/>
        <v>7496</v>
      </c>
      <c r="BW7" s="65">
        <f t="shared" si="15"/>
        <v>6967</v>
      </c>
      <c r="BX7" s="65">
        <f t="shared" si="15"/>
        <v>7138</v>
      </c>
      <c r="BY7" s="65">
        <f t="shared" si="15"/>
        <v>8131</v>
      </c>
      <c r="BZ7" s="65">
        <f t="shared" si="15"/>
        <v>8024</v>
      </c>
      <c r="CA7" s="63"/>
      <c r="CB7" s="64" t="s">
        <v>105</v>
      </c>
      <c r="CC7" s="64" t="s">
        <v>105</v>
      </c>
      <c r="CD7" s="64" t="s">
        <v>105</v>
      </c>
      <c r="CE7" s="64" t="s">
        <v>105</v>
      </c>
      <c r="CF7" s="64" t="s">
        <v>105</v>
      </c>
      <c r="CG7" s="64" t="s">
        <v>105</v>
      </c>
      <c r="CH7" s="64" t="s">
        <v>105</v>
      </c>
      <c r="CI7" s="64" t="s">
        <v>105</v>
      </c>
      <c r="CJ7" s="64" t="s">
        <v>105</v>
      </c>
      <c r="CK7" s="64" t="s">
        <v>106</v>
      </c>
      <c r="CL7" s="61"/>
      <c r="CM7" s="63">
        <f>CM8</f>
        <v>43621</v>
      </c>
      <c r="CN7" s="63">
        <f>CN8</f>
        <v>0</v>
      </c>
      <c r="CO7" s="64" t="s">
        <v>105</v>
      </c>
      <c r="CP7" s="64" t="s">
        <v>105</v>
      </c>
      <c r="CQ7" s="64" t="s">
        <v>105</v>
      </c>
      <c r="CR7" s="64" t="s">
        <v>105</v>
      </c>
      <c r="CS7" s="64" t="s">
        <v>105</v>
      </c>
      <c r="CT7" s="64" t="s">
        <v>105</v>
      </c>
      <c r="CU7" s="64" t="s">
        <v>105</v>
      </c>
      <c r="CV7" s="64" t="s">
        <v>105</v>
      </c>
      <c r="CW7" s="64" t="s">
        <v>105</v>
      </c>
      <c r="CX7" s="64" t="s">
        <v>107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228.9</v>
      </c>
      <c r="DL7" s="64">
        <f t="shared" ref="DL7:DT7" si="17">DL8</f>
        <v>282.2</v>
      </c>
      <c r="DM7" s="64">
        <f t="shared" si="17"/>
        <v>260</v>
      </c>
      <c r="DN7" s="64">
        <f t="shared" si="17"/>
        <v>240</v>
      </c>
      <c r="DO7" s="64">
        <f t="shared" si="17"/>
        <v>273.3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442038</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19</v>
      </c>
      <c r="S8" s="69" t="s">
        <v>118</v>
      </c>
      <c r="T8" s="69" t="s">
        <v>119</v>
      </c>
      <c r="U8" s="70">
        <v>1518</v>
      </c>
      <c r="V8" s="70">
        <v>45</v>
      </c>
      <c r="W8" s="70">
        <v>100</v>
      </c>
      <c r="X8" s="69" t="s">
        <v>120</v>
      </c>
      <c r="Y8" s="71">
        <v>144.69999999999999</v>
      </c>
      <c r="Z8" s="71">
        <v>127.1</v>
      </c>
      <c r="AA8" s="71">
        <v>139</v>
      </c>
      <c r="AB8" s="71">
        <v>168</v>
      </c>
      <c r="AC8" s="71">
        <v>192.5</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30.9</v>
      </c>
      <c r="BG8" s="71">
        <v>21.3</v>
      </c>
      <c r="BH8" s="71">
        <v>28.1</v>
      </c>
      <c r="BI8" s="71">
        <v>40</v>
      </c>
      <c r="BJ8" s="71">
        <v>48.1</v>
      </c>
      <c r="BK8" s="71">
        <v>40.700000000000003</v>
      </c>
      <c r="BL8" s="71">
        <v>38.200000000000003</v>
      </c>
      <c r="BM8" s="71">
        <v>34.6</v>
      </c>
      <c r="BN8" s="71">
        <v>37.6</v>
      </c>
      <c r="BO8" s="71">
        <v>33.200000000000003</v>
      </c>
      <c r="BP8" s="68">
        <v>26.3</v>
      </c>
      <c r="BQ8" s="72">
        <v>466</v>
      </c>
      <c r="BR8" s="72">
        <v>318</v>
      </c>
      <c r="BS8" s="72">
        <v>521</v>
      </c>
      <c r="BT8" s="73">
        <v>804</v>
      </c>
      <c r="BU8" s="73">
        <v>1103</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43621</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228.9</v>
      </c>
      <c r="DL8" s="71">
        <v>282.2</v>
      </c>
      <c r="DM8" s="71">
        <v>260</v>
      </c>
      <c r="DN8" s="71">
        <v>240</v>
      </c>
      <c r="DO8" s="71">
        <v>273.3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dcterms:created xsi:type="dcterms:W3CDTF">2019-12-05T07:29:50Z</dcterms:created>
  <dcterms:modified xsi:type="dcterms:W3CDTF">2020-01-31T07:28:47Z</dcterms:modified>
  <cp:category/>
</cp:coreProperties>
</file>