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神本\03_文書庶務\H31\D-0-0財務庶務\20200110_【大分県：1_31〆】公営企業に係る経営比較分析表（平成30年度決算）の分析等について（依頼）\03_市→県（回答）\"/>
    </mc:Choice>
  </mc:AlternateContent>
  <workbookProtection workbookAlgorithmName="SHA-512" workbookHashValue="wueKR9s5EqLB+4d0wiPxZRgSeSAi8xN65VA0gCm/rEWZhm2mnx3KVr9JNF55qK76ignxNkSIjrHNpdOkfsOQSA==" workbookSaltValue="bEsO7zqkLLAEmZgnEsSEDw==" workbookSpinCount="100000" lockStructure="1"/>
  <bookViews>
    <workbookView xWindow="0" yWindow="0" windowWidth="28800" windowHeight="117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BZ51" i="4"/>
  <c r="IE76" i="4"/>
  <c r="GQ30" i="4"/>
  <c r="BZ30" i="4"/>
  <c r="HP76" i="4"/>
  <c r="FX30" i="4"/>
  <c r="BG30" i="4"/>
  <c r="AV76" i="4"/>
  <c r="KO51" i="4"/>
  <c r="KO30" i="4"/>
  <c r="LE76" i="4"/>
  <c r="FX51" i="4"/>
  <c r="BG51" i="4"/>
  <c r="KP76" i="4"/>
  <c r="FE51" i="4"/>
  <c r="HA76" i="4"/>
  <c r="AN51" i="4"/>
  <c r="FE30" i="4"/>
  <c r="AN30"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<sst xmlns="http://schemas.openxmlformats.org/spreadsheetml/2006/main" count="278" uniqueCount="132">
  <si>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</si>
  <si>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</si>
  <si>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</si>
  <si>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</si>
  <si>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</si>
  <si>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</si>
  <si>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</si>
  <si>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</si>
  <si>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</si>
  <si>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</si>
  <si>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</si>
  <si>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</si>
  <si>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</si>
  <si>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</si>
  <si>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</si>
  <si>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</si>
  <si>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</si>
  <si>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</si>
  <si>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</si>
  <si>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</si>
  <si>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</si>
  <si>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</si>
  <si>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</si>
  <si>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</si>
  <si>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</si>
  <si>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</si>
  <si>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</si>
  <si>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</si>
  <si>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</si>
  <si>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</si>
  <si>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</si>
  <si>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</si>
  <si>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</si>
  <si>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</si>
  <si>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</si>
  <si>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</si>
  <si>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</si>
  <si>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</si>
  <si>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</si>
  <si>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</si>
  <si>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</si>
  <si>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</si>
  <si>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</si>
  <si>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</si>
  <si>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</si>
  <si>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</si>
  <si>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</si>
  <si>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</si>
  <si>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</si>
  <si>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</si>
  <si>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</si>
  <si>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</si>
  <si>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</si>
  <si>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</si>
  <si>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</si>
  <si>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</si>
  <si>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</si>
  <si>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</si>
  <si>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</si>
  <si>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</si>
  <si>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</si>
  <si>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</si>
  <si>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</si>
  <si>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</si>
  <si>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</si>
  <si>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</si>
  <si>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</si>
  <si>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</si>
  <si>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</si>
  <si>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</si>
  <si>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</si>
  <si>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</si>
  <si>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</si>
  <si>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</si>
  <si>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</si>
  <si>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</si>
  <si>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</si>
  <si>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</si>
  <si>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</si>
  <si>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</si>
  <si>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</si>
  <si>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</si>
  <si>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</si>
  <si>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</si>
  <si>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</si>
  <si>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</si>
  <si>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</si>
  <si>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</si>
  <si>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</si>
  <si>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</si>
  <si>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</si>
  <si>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</si>
  <si>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</si>
  <si>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</si>
  <si>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</si>
  <si>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</si>
  <si>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</si>
  <si>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</si>
  <si>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</si>
  <si>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</si>
  <si>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</si>
  <si>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</si>
  <si>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</si>
  <si>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</si>
  <si>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</si>
  <si>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</si>
  <si>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</si>
  <si>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</si>
  <si>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</si>
  <si>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</si>
  <si>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大分県　中津市</t>
  </si>
  <si>
    <t>中津市営駅北口駐車場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</si>
  <si>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</si>
  <si>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</si>
  <si>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</si>
  <si>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</si>
  <si>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</si>
  <si>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</si>
  <si>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</si>
  <si>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</si>
  <si>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</si>
  <si>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</si>
  <si>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</si>
  <si>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</si>
  <si>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</si>
  <si>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</si>
  <si>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</si>
  <si>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</si>
  <si>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一般会計からの繰入は行っておらず、使用料収入のみで総費用を賄えている。また、初期投資における起債の元利償還は終了している。</t>
    <rPh sb="1" eb="3">
      <t>イッパン</t>
    </rPh>
    <rPh sb="3" eb="5">
      <t>カイケイ</t>
    </rPh>
    <rPh sb="8" eb="10">
      <t>クリイレ</t>
    </rPh>
    <rPh sb="11" eb="12">
      <t>オコナ</t>
    </rPh>
    <rPh sb="18" eb="21">
      <t>シヨウリョウ</t>
    </rPh>
    <rPh sb="21" eb="23">
      <t>シュウニュウ</t>
    </rPh>
    <rPh sb="26" eb="29">
      <t>ソウヒヨウ</t>
    </rPh>
    <rPh sb="30" eb="31">
      <t>マカナ</t>
    </rPh>
    <rPh sb="39" eb="41">
      <t>ショキ</t>
    </rPh>
    <rPh sb="41" eb="43">
      <t>トウシ</t>
    </rPh>
    <rPh sb="47" eb="49">
      <t>キサイ</t>
    </rPh>
    <rPh sb="50" eb="52">
      <t>ガンリ</t>
    </rPh>
    <rPh sb="52" eb="54">
      <t>ショウカン</t>
    </rPh>
    <rPh sb="55" eb="57">
      <t>シュウリョウ</t>
    </rPh>
    <phoneticPr fontId="5"/>
  </si>
  <si>
    <t>定期利用、一般利用ともにニーズは高い。
また、一般利用については、短時間の利用だけでなく、ＪＲに乗り換えての旅行の際の2～3泊の利用まで、多様な利用のされ方をしている。</t>
    <rPh sb="0" eb="2">
      <t>テイキ</t>
    </rPh>
    <rPh sb="2" eb="4">
      <t>リヨウ</t>
    </rPh>
    <rPh sb="5" eb="7">
      <t>イッパン</t>
    </rPh>
    <rPh sb="7" eb="9">
      <t>リヨウ</t>
    </rPh>
    <rPh sb="16" eb="17">
      <t>タカ</t>
    </rPh>
    <rPh sb="23" eb="25">
      <t>イッパン</t>
    </rPh>
    <rPh sb="25" eb="27">
      <t>リヨウ</t>
    </rPh>
    <rPh sb="33" eb="36">
      <t>タンジカン</t>
    </rPh>
    <rPh sb="37" eb="39">
      <t>リヨウ</t>
    </rPh>
    <rPh sb="48" eb="49">
      <t>ノ</t>
    </rPh>
    <rPh sb="50" eb="51">
      <t>カ</t>
    </rPh>
    <rPh sb="54" eb="56">
      <t>リョコウ</t>
    </rPh>
    <rPh sb="57" eb="58">
      <t>サイ</t>
    </rPh>
    <rPh sb="62" eb="63">
      <t>ハク</t>
    </rPh>
    <rPh sb="64" eb="66">
      <t>リヨウ</t>
    </rPh>
    <rPh sb="69" eb="71">
      <t>タヨウ</t>
    </rPh>
    <rPh sb="72" eb="74">
      <t>リヨウ</t>
    </rPh>
    <rPh sb="77" eb="78">
      <t>カタ</t>
    </rPh>
    <phoneticPr fontId="5"/>
  </si>
  <si>
    <t xml:space="preserve">　自動精算システム導入から約10年経過している。平成３１年度（令和元年度）に、劣化の激しい出口側の精算機のみを交換することで、比較的低予算でシステム全体の長寿命化を図る。
　令和６年度予定の新札の発行時には、小規模な改修で対応可能かどうか検討する。
</t>
    <rPh sb="1" eb="3">
      <t>ジドウ</t>
    </rPh>
    <rPh sb="3" eb="5">
      <t>セイサン</t>
    </rPh>
    <rPh sb="9" eb="11">
      <t>ドウニュウ</t>
    </rPh>
    <rPh sb="13" eb="14">
      <t>ヤク</t>
    </rPh>
    <rPh sb="16" eb="17">
      <t>ネン</t>
    </rPh>
    <rPh sb="17" eb="19">
      <t>ケイカ</t>
    </rPh>
    <rPh sb="24" eb="26">
      <t>ヘイセイ</t>
    </rPh>
    <rPh sb="28" eb="30">
      <t>ネンド</t>
    </rPh>
    <rPh sb="31" eb="33">
      <t>レイワ</t>
    </rPh>
    <rPh sb="33" eb="35">
      <t>ガンネン</t>
    </rPh>
    <rPh sb="35" eb="36">
      <t>ド</t>
    </rPh>
    <rPh sb="39" eb="41">
      <t>レッカ</t>
    </rPh>
    <rPh sb="42" eb="43">
      <t>ハゲ</t>
    </rPh>
    <rPh sb="45" eb="47">
      <t>デグチ</t>
    </rPh>
    <rPh sb="47" eb="48">
      <t>ガワ</t>
    </rPh>
    <rPh sb="49" eb="51">
      <t>セイサン</t>
    </rPh>
    <rPh sb="51" eb="52">
      <t>キ</t>
    </rPh>
    <rPh sb="55" eb="57">
      <t>コウカン</t>
    </rPh>
    <rPh sb="63" eb="66">
      <t>ヒカクテキ</t>
    </rPh>
    <rPh sb="66" eb="69">
      <t>テイヨサン</t>
    </rPh>
    <rPh sb="74" eb="76">
      <t>ゼンタイ</t>
    </rPh>
    <rPh sb="77" eb="81">
      <t>チョウジュミョウカ</t>
    </rPh>
    <rPh sb="82" eb="83">
      <t>ハカ</t>
    </rPh>
    <rPh sb="100" eb="101">
      <t>ジ</t>
    </rPh>
    <rPh sb="104" eb="107">
      <t>ショウキボ</t>
    </rPh>
    <rPh sb="111" eb="113">
      <t>タイオウ</t>
    </rPh>
    <rPh sb="113" eb="115">
      <t>カノウ</t>
    </rPh>
    <phoneticPr fontId="5"/>
  </si>
  <si>
    <t>　H30年度をもって、駐車場特別会計を廃止し、一般会計へ移行する。現在収支は黒字であり、引き続き中長期的な視点に立った計画的な経営基盤の強化と財政マネジメントの向上等に取り組む。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</si>
</sst>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775.4</c:v>
                </c:pt>
                <c:pt idx="1">
                  <c:v>951.1</c:v>
                </c:pt>
                <c:pt idx="2">
                  <c:v>553.9</c:v>
                </c:pt>
                <c:pt idx="3">
                  <c:v>804</c:v>
                </c:pt>
                <c:pt idx="4">
                  <c:v>616.79999999999995</c:v>
                </c:pt>
              </c:numCache>
            </c:numRef>
          </c:val>
          <c:extLst>
            <c:ext xmlns:c16="http://schemas.microsoft.com/office/drawing/2014/chart" uri="{C3380CC4-5D6E-409C-BE32-E72D297353CC}">
              <c16:uniqueId val="{00000000-D01A-4104-A2C7-7DEA16EA5EC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D01A-4104-A2C7-7DEA16EA5EC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7B9-4751-8A5C-589EF9DFE89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17B9-4751-8A5C-589EF9DFE89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0F0-4AB4-8F2F-9E889498B61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0F0-4AB4-8F2F-9E889498B61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488B-468D-83BD-55B08C45008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88B-468D-83BD-55B08C45008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ABD-4ADC-A193-FC215466A19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4ABD-4ADC-A193-FC215466A19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01E-41DC-9387-B3056D3AABE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901E-41DC-9387-B3056D3AABE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259</c:v>
                </c:pt>
                <c:pt idx="1">
                  <c:v>308.2</c:v>
                </c:pt>
                <c:pt idx="2">
                  <c:v>290.2</c:v>
                </c:pt>
                <c:pt idx="3">
                  <c:v>293.39999999999998</c:v>
                </c:pt>
                <c:pt idx="4">
                  <c:v>300</c:v>
                </c:pt>
              </c:numCache>
            </c:numRef>
          </c:val>
          <c:extLst>
            <c:ext xmlns:c16="http://schemas.microsoft.com/office/drawing/2014/chart" uri="{C3380CC4-5D6E-409C-BE32-E72D297353CC}">
              <c16:uniqueId val="{00000000-9D7D-4DFB-AE3F-D4AEE3A6052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9D7D-4DFB-AE3F-D4AEE3A6052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87.1</c:v>
                </c:pt>
                <c:pt idx="1">
                  <c:v>89.5</c:v>
                </c:pt>
                <c:pt idx="2">
                  <c:v>81.900000000000006</c:v>
                </c:pt>
                <c:pt idx="3">
                  <c:v>88</c:v>
                </c:pt>
                <c:pt idx="4">
                  <c:v>83.8</c:v>
                </c:pt>
              </c:numCache>
            </c:numRef>
          </c:val>
          <c:extLst>
            <c:ext xmlns:c16="http://schemas.microsoft.com/office/drawing/2014/chart" uri="{C3380CC4-5D6E-409C-BE32-E72D297353CC}">
              <c16:uniqueId val="{00000000-12D4-43E6-A8B6-6B66F744A0E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12D4-43E6-A8B6-6B66F744A0E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11626</c:v>
                </c:pt>
                <c:pt idx="1">
                  <c:v>11978</c:v>
                </c:pt>
                <c:pt idx="2">
                  <c:v>9567</c:v>
                </c:pt>
                <c:pt idx="3">
                  <c:v>10513</c:v>
                </c:pt>
                <c:pt idx="4">
                  <c:v>10600</c:v>
                </c:pt>
              </c:numCache>
            </c:numRef>
          </c:val>
          <c:extLst>
            <c:ext xmlns:c16="http://schemas.microsoft.com/office/drawing/2014/chart" uri="{C3380CC4-5D6E-409C-BE32-E72D297353CC}">
              <c16:uniqueId val="{00000000-9A65-4975-A675-C3736EB1954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9A65-4975-A675-C3736EB1954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Q43" zoomScaleNormal="100" zoomScaleSheetLayoutView="70" workbookViewId="0">
      <selection activeCell="NY71" sqref="NY7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大分県中津市　中津市営駅北口駐車場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2116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775.4</v>
      </c>
      <c r="V31" s="118"/>
      <c r="W31" s="118"/>
      <c r="X31" s="118"/>
      <c r="Y31" s="118"/>
      <c r="Z31" s="118"/>
      <c r="AA31" s="118"/>
      <c r="AB31" s="118"/>
      <c r="AC31" s="118"/>
      <c r="AD31" s="118"/>
      <c r="AE31" s="118"/>
      <c r="AF31" s="118"/>
      <c r="AG31" s="118"/>
      <c r="AH31" s="118"/>
      <c r="AI31" s="118"/>
      <c r="AJ31" s="118"/>
      <c r="AK31" s="118"/>
      <c r="AL31" s="118"/>
      <c r="AM31" s="118"/>
      <c r="AN31" s="118">
        <f>データ!Z7</f>
        <v>951.1</v>
      </c>
      <c r="AO31" s="118"/>
      <c r="AP31" s="118"/>
      <c r="AQ31" s="118"/>
      <c r="AR31" s="118"/>
      <c r="AS31" s="118"/>
      <c r="AT31" s="118"/>
      <c r="AU31" s="118"/>
      <c r="AV31" s="118"/>
      <c r="AW31" s="118"/>
      <c r="AX31" s="118"/>
      <c r="AY31" s="118"/>
      <c r="AZ31" s="118"/>
      <c r="BA31" s="118"/>
      <c r="BB31" s="118"/>
      <c r="BC31" s="118"/>
      <c r="BD31" s="118"/>
      <c r="BE31" s="118"/>
      <c r="BF31" s="118"/>
      <c r="BG31" s="118">
        <f>データ!AA7</f>
        <v>553.9</v>
      </c>
      <c r="BH31" s="118"/>
      <c r="BI31" s="118"/>
      <c r="BJ31" s="118"/>
      <c r="BK31" s="118"/>
      <c r="BL31" s="118"/>
      <c r="BM31" s="118"/>
      <c r="BN31" s="118"/>
      <c r="BO31" s="118"/>
      <c r="BP31" s="118"/>
      <c r="BQ31" s="118"/>
      <c r="BR31" s="118"/>
      <c r="BS31" s="118"/>
      <c r="BT31" s="118"/>
      <c r="BU31" s="118"/>
      <c r="BV31" s="118"/>
      <c r="BW31" s="118"/>
      <c r="BX31" s="118"/>
      <c r="BY31" s="118"/>
      <c r="BZ31" s="118">
        <f>データ!AB7</f>
        <v>804</v>
      </c>
      <c r="CA31" s="118"/>
      <c r="CB31" s="118"/>
      <c r="CC31" s="118"/>
      <c r="CD31" s="118"/>
      <c r="CE31" s="118"/>
      <c r="CF31" s="118"/>
      <c r="CG31" s="118"/>
      <c r="CH31" s="118"/>
      <c r="CI31" s="118"/>
      <c r="CJ31" s="118"/>
      <c r="CK31" s="118"/>
      <c r="CL31" s="118"/>
      <c r="CM31" s="118"/>
      <c r="CN31" s="118"/>
      <c r="CO31" s="118"/>
      <c r="CP31" s="118"/>
      <c r="CQ31" s="118"/>
      <c r="CR31" s="118"/>
      <c r="CS31" s="118">
        <f>データ!AC7</f>
        <v>616.79999999999995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259</v>
      </c>
      <c r="JD31" s="120"/>
      <c r="JE31" s="120"/>
      <c r="JF31" s="120"/>
      <c r="JG31" s="120"/>
      <c r="JH31" s="120"/>
      <c r="JI31" s="120"/>
      <c r="JJ31" s="120"/>
      <c r="JK31" s="120"/>
      <c r="JL31" s="120"/>
      <c r="JM31" s="120"/>
      <c r="JN31" s="120"/>
      <c r="JO31" s="120"/>
      <c r="JP31" s="120"/>
      <c r="JQ31" s="120"/>
      <c r="JR31" s="120"/>
      <c r="JS31" s="120"/>
      <c r="JT31" s="120"/>
      <c r="JU31" s="121"/>
      <c r="JV31" s="119">
        <f>データ!DL7</f>
        <v>308.2</v>
      </c>
      <c r="JW31" s="120"/>
      <c r="JX31" s="120"/>
      <c r="JY31" s="120"/>
      <c r="JZ31" s="120"/>
      <c r="KA31" s="120"/>
      <c r="KB31" s="120"/>
      <c r="KC31" s="120"/>
      <c r="KD31" s="120"/>
      <c r="KE31" s="120"/>
      <c r="KF31" s="120"/>
      <c r="KG31" s="120"/>
      <c r="KH31" s="120"/>
      <c r="KI31" s="120"/>
      <c r="KJ31" s="120"/>
      <c r="KK31" s="120"/>
      <c r="KL31" s="120"/>
      <c r="KM31" s="120"/>
      <c r="KN31" s="121"/>
      <c r="KO31" s="119">
        <f>データ!DM7</f>
        <v>290.2</v>
      </c>
      <c r="KP31" s="120"/>
      <c r="KQ31" s="120"/>
      <c r="KR31" s="120"/>
      <c r="KS31" s="120"/>
      <c r="KT31" s="120"/>
      <c r="KU31" s="120"/>
      <c r="KV31" s="120"/>
      <c r="KW31" s="120"/>
      <c r="KX31" s="120"/>
      <c r="KY31" s="120"/>
      <c r="KZ31" s="120"/>
      <c r="LA31" s="120"/>
      <c r="LB31" s="120"/>
      <c r="LC31" s="120"/>
      <c r="LD31" s="120"/>
      <c r="LE31" s="120"/>
      <c r="LF31" s="120"/>
      <c r="LG31" s="121"/>
      <c r="LH31" s="119">
        <f>データ!DN7</f>
        <v>293.39999999999998</v>
      </c>
      <c r="LI31" s="120"/>
      <c r="LJ31" s="120"/>
      <c r="LK31" s="120"/>
      <c r="LL31" s="120"/>
      <c r="LM31" s="120"/>
      <c r="LN31" s="120"/>
      <c r="LO31" s="120"/>
      <c r="LP31" s="120"/>
      <c r="LQ31" s="120"/>
      <c r="LR31" s="120"/>
      <c r="LS31" s="120"/>
      <c r="LT31" s="120"/>
      <c r="LU31" s="120"/>
      <c r="LV31" s="120"/>
      <c r="LW31" s="120"/>
      <c r="LX31" s="120"/>
      <c r="LY31" s="120"/>
      <c r="LZ31" s="121"/>
      <c r="MA31" s="119">
        <f>データ!DO7</f>
        <v>300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87.1</v>
      </c>
      <c r="EM52" s="118"/>
      <c r="EN52" s="118"/>
      <c r="EO52" s="118"/>
      <c r="EP52" s="118"/>
      <c r="EQ52" s="118"/>
      <c r="ER52" s="118"/>
      <c r="ES52" s="118"/>
      <c r="ET52" s="118"/>
      <c r="EU52" s="118"/>
      <c r="EV52" s="118"/>
      <c r="EW52" s="118"/>
      <c r="EX52" s="118"/>
      <c r="EY52" s="118"/>
      <c r="EZ52" s="118"/>
      <c r="FA52" s="118"/>
      <c r="FB52" s="118"/>
      <c r="FC52" s="118"/>
      <c r="FD52" s="118"/>
      <c r="FE52" s="118">
        <f>データ!BG7</f>
        <v>89.5</v>
      </c>
      <c r="FF52" s="118"/>
      <c r="FG52" s="118"/>
      <c r="FH52" s="118"/>
      <c r="FI52" s="118"/>
      <c r="FJ52" s="118"/>
      <c r="FK52" s="118"/>
      <c r="FL52" s="118"/>
      <c r="FM52" s="118"/>
      <c r="FN52" s="118"/>
      <c r="FO52" s="118"/>
      <c r="FP52" s="118"/>
      <c r="FQ52" s="118"/>
      <c r="FR52" s="118"/>
      <c r="FS52" s="118"/>
      <c r="FT52" s="118"/>
      <c r="FU52" s="118"/>
      <c r="FV52" s="118"/>
      <c r="FW52" s="118"/>
      <c r="FX52" s="118">
        <f>データ!BH7</f>
        <v>81.900000000000006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88</v>
      </c>
      <c r="GR52" s="118"/>
      <c r="GS52" s="118"/>
      <c r="GT52" s="118"/>
      <c r="GU52" s="118"/>
      <c r="GV52" s="118"/>
      <c r="GW52" s="118"/>
      <c r="GX52" s="118"/>
      <c r="GY52" s="118"/>
      <c r="GZ52" s="118"/>
      <c r="HA52" s="118"/>
      <c r="HB52" s="118"/>
      <c r="HC52" s="118"/>
      <c r="HD52" s="118"/>
      <c r="HE52" s="118"/>
      <c r="HF52" s="118"/>
      <c r="HG52" s="118"/>
      <c r="HH52" s="118"/>
      <c r="HI52" s="118"/>
      <c r="HJ52" s="118">
        <f>データ!BJ7</f>
        <v>83.8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11626</v>
      </c>
      <c r="JD52" s="125"/>
      <c r="JE52" s="125"/>
      <c r="JF52" s="125"/>
      <c r="JG52" s="125"/>
      <c r="JH52" s="125"/>
      <c r="JI52" s="125"/>
      <c r="JJ52" s="125"/>
      <c r="JK52" s="125"/>
      <c r="JL52" s="125"/>
      <c r="JM52" s="125"/>
      <c r="JN52" s="125"/>
      <c r="JO52" s="125"/>
      <c r="JP52" s="125"/>
      <c r="JQ52" s="125"/>
      <c r="JR52" s="125"/>
      <c r="JS52" s="125"/>
      <c r="JT52" s="125"/>
      <c r="JU52" s="125"/>
      <c r="JV52" s="125">
        <f>データ!BR7</f>
        <v>11978</v>
      </c>
      <c r="JW52" s="125"/>
      <c r="JX52" s="125"/>
      <c r="JY52" s="125"/>
      <c r="JZ52" s="125"/>
      <c r="KA52" s="125"/>
      <c r="KB52" s="125"/>
      <c r="KC52" s="125"/>
      <c r="KD52" s="125"/>
      <c r="KE52" s="125"/>
      <c r="KF52" s="125"/>
      <c r="KG52" s="125"/>
      <c r="KH52" s="125"/>
      <c r="KI52" s="125"/>
      <c r="KJ52" s="125"/>
      <c r="KK52" s="125"/>
      <c r="KL52" s="125"/>
      <c r="KM52" s="125"/>
      <c r="KN52" s="125"/>
      <c r="KO52" s="125">
        <f>データ!BS7</f>
        <v>9567</v>
      </c>
      <c r="KP52" s="125"/>
      <c r="KQ52" s="125"/>
      <c r="KR52" s="125"/>
      <c r="KS52" s="125"/>
      <c r="KT52" s="125"/>
      <c r="KU52" s="125"/>
      <c r="KV52" s="125"/>
      <c r="KW52" s="125"/>
      <c r="KX52" s="125"/>
      <c r="KY52" s="125"/>
      <c r="KZ52" s="125"/>
      <c r="LA52" s="125"/>
      <c r="LB52" s="125"/>
      <c r="LC52" s="125"/>
      <c r="LD52" s="125"/>
      <c r="LE52" s="125"/>
      <c r="LF52" s="125"/>
      <c r="LG52" s="125"/>
      <c r="LH52" s="125">
        <f>データ!BT7</f>
        <v>10513</v>
      </c>
      <c r="LI52" s="125"/>
      <c r="LJ52" s="125"/>
      <c r="LK52" s="125"/>
      <c r="LL52" s="125"/>
      <c r="LM52" s="125"/>
      <c r="LN52" s="125"/>
      <c r="LO52" s="125"/>
      <c r="LP52" s="125"/>
      <c r="LQ52" s="125"/>
      <c r="LR52" s="125"/>
      <c r="LS52" s="125"/>
      <c r="LT52" s="125"/>
      <c r="LU52" s="125"/>
      <c r="LV52" s="125"/>
      <c r="LW52" s="125"/>
      <c r="LX52" s="125"/>
      <c r="LY52" s="125"/>
      <c r="LZ52" s="125"/>
      <c r="MA52" s="125">
        <f>データ!BU7</f>
        <v>10600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64895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MJkDa3YiJ22NuwDlv1qt2KWFsI5ED/32K/439q7tPB/QgjQNQ3FYo4LdI2JlVNN4ATRV9TQQu9XSwliUjSFEAw==" saltValue="cgUQOiNMame24ircH9ITk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37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88</v>
      </c>
      <c r="AV5" s="59" t="s">
        <v>100</v>
      </c>
      <c r="AW5" s="59" t="s">
        <v>90</v>
      </c>
      <c r="AX5" s="59" t="s">
        <v>91</v>
      </c>
      <c r="AY5" s="59" t="s">
        <v>92</v>
      </c>
      <c r="AZ5" s="59" t="s">
        <v>93</v>
      </c>
      <c r="BA5" s="59" t="s">
        <v>94</v>
      </c>
      <c r="BB5" s="59" t="s">
        <v>95</v>
      </c>
      <c r="BC5" s="59" t="s">
        <v>96</v>
      </c>
      <c r="BD5" s="59" t="s">
        <v>97</v>
      </c>
      <c r="BE5" s="59" t="s">
        <v>98</v>
      </c>
      <c r="BF5" s="59" t="s">
        <v>88</v>
      </c>
      <c r="BG5" s="59" t="s">
        <v>100</v>
      </c>
      <c r="BH5" s="59" t="s">
        <v>102</v>
      </c>
      <c r="BI5" s="59" t="s">
        <v>103</v>
      </c>
      <c r="BJ5" s="59" t="s">
        <v>101</v>
      </c>
      <c r="BK5" s="59" t="s">
        <v>93</v>
      </c>
      <c r="BL5" s="59" t="s">
        <v>94</v>
      </c>
      <c r="BM5" s="59" t="s">
        <v>95</v>
      </c>
      <c r="BN5" s="59" t="s">
        <v>96</v>
      </c>
      <c r="BO5" s="59" t="s">
        <v>97</v>
      </c>
      <c r="BP5" s="59" t="s">
        <v>98</v>
      </c>
      <c r="BQ5" s="59" t="s">
        <v>99</v>
      </c>
      <c r="BR5" s="59" t="s">
        <v>89</v>
      </c>
      <c r="BS5" s="59" t="s">
        <v>102</v>
      </c>
      <c r="BT5" s="59" t="s">
        <v>103</v>
      </c>
      <c r="BU5" s="59" t="s">
        <v>92</v>
      </c>
      <c r="BV5" s="59" t="s">
        <v>93</v>
      </c>
      <c r="BW5" s="59" t="s">
        <v>94</v>
      </c>
      <c r="BX5" s="59" t="s">
        <v>95</v>
      </c>
      <c r="BY5" s="59" t="s">
        <v>96</v>
      </c>
      <c r="BZ5" s="59" t="s">
        <v>97</v>
      </c>
      <c r="CA5" s="59" t="s">
        <v>98</v>
      </c>
      <c r="CB5" s="59" t="s">
        <v>88</v>
      </c>
      <c r="CC5" s="59" t="s">
        <v>100</v>
      </c>
      <c r="CD5" s="59" t="s">
        <v>90</v>
      </c>
      <c r="CE5" s="59" t="s">
        <v>91</v>
      </c>
      <c r="CF5" s="59" t="s">
        <v>92</v>
      </c>
      <c r="CG5" s="59" t="s">
        <v>93</v>
      </c>
      <c r="CH5" s="59" t="s">
        <v>94</v>
      </c>
      <c r="CI5" s="59" t="s">
        <v>95</v>
      </c>
      <c r="CJ5" s="59" t="s">
        <v>96</v>
      </c>
      <c r="CK5" s="59" t="s">
        <v>97</v>
      </c>
      <c r="CL5" s="59" t="s">
        <v>98</v>
      </c>
      <c r="CM5" s="150"/>
      <c r="CN5" s="150"/>
      <c r="CO5" s="59" t="s">
        <v>88</v>
      </c>
      <c r="CP5" s="59" t="s">
        <v>89</v>
      </c>
      <c r="CQ5" s="59" t="s">
        <v>102</v>
      </c>
      <c r="CR5" s="59" t="s">
        <v>103</v>
      </c>
      <c r="CS5" s="59" t="s">
        <v>101</v>
      </c>
      <c r="CT5" s="59" t="s">
        <v>93</v>
      </c>
      <c r="CU5" s="59" t="s">
        <v>94</v>
      </c>
      <c r="CV5" s="59" t="s">
        <v>95</v>
      </c>
      <c r="CW5" s="59" t="s">
        <v>96</v>
      </c>
      <c r="CX5" s="59" t="s">
        <v>97</v>
      </c>
      <c r="CY5" s="59" t="s">
        <v>98</v>
      </c>
      <c r="CZ5" s="59" t="s">
        <v>99</v>
      </c>
      <c r="DA5" s="59" t="s">
        <v>89</v>
      </c>
      <c r="DB5" s="59" t="s">
        <v>90</v>
      </c>
      <c r="DC5" s="59" t="s">
        <v>91</v>
      </c>
      <c r="DD5" s="59" t="s">
        <v>101</v>
      </c>
      <c r="DE5" s="59" t="s">
        <v>93</v>
      </c>
      <c r="DF5" s="59" t="s">
        <v>94</v>
      </c>
      <c r="DG5" s="59" t="s">
        <v>95</v>
      </c>
      <c r="DH5" s="59" t="s">
        <v>96</v>
      </c>
      <c r="DI5" s="59" t="s">
        <v>97</v>
      </c>
      <c r="DJ5" s="59" t="s">
        <v>35</v>
      </c>
      <c r="DK5" s="59" t="s">
        <v>99</v>
      </c>
      <c r="DL5" s="59" t="s">
        <v>89</v>
      </c>
      <c r="DM5" s="59" t="s">
        <v>102</v>
      </c>
      <c r="DN5" s="59" t="s">
        <v>91</v>
      </c>
      <c r="DO5" s="59" t="s">
        <v>101</v>
      </c>
      <c r="DP5" s="59" t="s">
        <v>93</v>
      </c>
      <c r="DQ5" s="59" t="s">
        <v>94</v>
      </c>
      <c r="DR5" s="59" t="s">
        <v>95</v>
      </c>
      <c r="DS5" s="59" t="s">
        <v>96</v>
      </c>
      <c r="DT5" s="59" t="s">
        <v>97</v>
      </c>
      <c r="DU5" s="59" t="s">
        <v>98</v>
      </c>
    </row>
    <row r="6" spans="1:125" s="66" customFormat="1" x14ac:dyDescent="0.15">
      <c r="A6" s="49" t="s">
        <v>104</v>
      </c>
      <c r="B6" s="60">
        <f>B8</f>
        <v>2018</v>
      </c>
      <c r="C6" s="60">
        <f t="shared" ref="C6:X6" si="1">C8</f>
        <v>442038</v>
      </c>
      <c r="D6" s="60">
        <f t="shared" si="1"/>
        <v>47</v>
      </c>
      <c r="E6" s="60">
        <f t="shared" si="1"/>
        <v>14</v>
      </c>
      <c r="F6" s="60">
        <f t="shared" si="1"/>
        <v>0</v>
      </c>
      <c r="G6" s="60">
        <f t="shared" si="1"/>
        <v>2</v>
      </c>
      <c r="H6" s="60" t="str">
        <f>SUBSTITUTE(H8,"　","")</f>
        <v>大分県中津市</v>
      </c>
      <c r="I6" s="60" t="str">
        <f t="shared" si="1"/>
        <v>中津市営駅北口駐車場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22</v>
      </c>
      <c r="S6" s="62" t="str">
        <f t="shared" si="1"/>
        <v>駅</v>
      </c>
      <c r="T6" s="62" t="str">
        <f t="shared" si="1"/>
        <v>無</v>
      </c>
      <c r="U6" s="63">
        <f t="shared" si="1"/>
        <v>2116</v>
      </c>
      <c r="V6" s="63">
        <f t="shared" si="1"/>
        <v>61</v>
      </c>
      <c r="W6" s="63">
        <f t="shared" si="1"/>
        <v>100</v>
      </c>
      <c r="X6" s="62" t="str">
        <f t="shared" si="1"/>
        <v>導入なし</v>
      </c>
      <c r="Y6" s="64">
        <f>IF(Y8="-",NA(),Y8)</f>
        <v>775.4</v>
      </c>
      <c r="Z6" s="64">
        <f t="shared" ref="Z6:AH6" si="2">IF(Z8="-",NA(),Z8)</f>
        <v>951.1</v>
      </c>
      <c r="AA6" s="64">
        <f t="shared" si="2"/>
        <v>553.9</v>
      </c>
      <c r="AB6" s="64">
        <f t="shared" si="2"/>
        <v>804</v>
      </c>
      <c r="AC6" s="64">
        <f t="shared" si="2"/>
        <v>616.79999999999995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87.1</v>
      </c>
      <c r="BG6" s="64">
        <f t="shared" ref="BG6:BO6" si="5">IF(BG8="-",NA(),BG8)</f>
        <v>89.5</v>
      </c>
      <c r="BH6" s="64">
        <f t="shared" si="5"/>
        <v>81.900000000000006</v>
      </c>
      <c r="BI6" s="64">
        <f t="shared" si="5"/>
        <v>88</v>
      </c>
      <c r="BJ6" s="64">
        <f t="shared" si="5"/>
        <v>83.8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11626</v>
      </c>
      <c r="BR6" s="65">
        <f t="shared" ref="BR6:BZ6" si="6">IF(BR8="-",NA(),BR8)</f>
        <v>11978</v>
      </c>
      <c r="BS6" s="65">
        <f t="shared" si="6"/>
        <v>9567</v>
      </c>
      <c r="BT6" s="65">
        <f t="shared" si="6"/>
        <v>10513</v>
      </c>
      <c r="BU6" s="65">
        <f t="shared" si="6"/>
        <v>10600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64895</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259</v>
      </c>
      <c r="DL6" s="64">
        <f t="shared" ref="DL6:DT6" si="9">IF(DL8="-",NA(),DL8)</f>
        <v>308.2</v>
      </c>
      <c r="DM6" s="64">
        <f t="shared" si="9"/>
        <v>290.2</v>
      </c>
      <c r="DN6" s="64">
        <f t="shared" si="9"/>
        <v>293.39999999999998</v>
      </c>
      <c r="DO6" s="64">
        <f t="shared" si="9"/>
        <v>300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442038</v>
      </c>
      <c r="D7" s="60">
        <f t="shared" si="10"/>
        <v>47</v>
      </c>
      <c r="E7" s="60">
        <f t="shared" si="10"/>
        <v>14</v>
      </c>
      <c r="F7" s="60">
        <f t="shared" si="10"/>
        <v>0</v>
      </c>
      <c r="G7" s="60">
        <f t="shared" si="10"/>
        <v>2</v>
      </c>
      <c r="H7" s="60" t="str">
        <f t="shared" si="10"/>
        <v>大分県　中津市</v>
      </c>
      <c r="I7" s="60" t="str">
        <f t="shared" si="10"/>
        <v>中津市営駅北口駐車場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22</v>
      </c>
      <c r="S7" s="62" t="str">
        <f t="shared" si="10"/>
        <v>駅</v>
      </c>
      <c r="T7" s="62" t="str">
        <f t="shared" si="10"/>
        <v>無</v>
      </c>
      <c r="U7" s="63">
        <f t="shared" si="10"/>
        <v>2116</v>
      </c>
      <c r="V7" s="63">
        <f t="shared" si="10"/>
        <v>61</v>
      </c>
      <c r="W7" s="63">
        <f t="shared" si="10"/>
        <v>100</v>
      </c>
      <c r="X7" s="62" t="str">
        <f t="shared" si="10"/>
        <v>導入なし</v>
      </c>
      <c r="Y7" s="64">
        <f>Y8</f>
        <v>775.4</v>
      </c>
      <c r="Z7" s="64">
        <f t="shared" ref="Z7:AH7" si="11">Z8</f>
        <v>951.1</v>
      </c>
      <c r="AA7" s="64">
        <f t="shared" si="11"/>
        <v>553.9</v>
      </c>
      <c r="AB7" s="64">
        <f t="shared" si="11"/>
        <v>804</v>
      </c>
      <c r="AC7" s="64">
        <f t="shared" si="11"/>
        <v>616.79999999999995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87.1</v>
      </c>
      <c r="BG7" s="64">
        <f t="shared" ref="BG7:BO7" si="14">BG8</f>
        <v>89.5</v>
      </c>
      <c r="BH7" s="64">
        <f t="shared" si="14"/>
        <v>81.900000000000006</v>
      </c>
      <c r="BI7" s="64">
        <f t="shared" si="14"/>
        <v>88</v>
      </c>
      <c r="BJ7" s="64">
        <f t="shared" si="14"/>
        <v>83.8</v>
      </c>
      <c r="BK7" s="64">
        <f t="shared" si="14"/>
        <v>40.700000000000003</v>
      </c>
      <c r="BL7" s="64">
        <f t="shared" si="14"/>
        <v>38.200000000000003</v>
      </c>
      <c r="BM7" s="64">
        <f t="shared" si="14"/>
        <v>34.6</v>
      </c>
      <c r="BN7" s="64">
        <f t="shared" si="14"/>
        <v>37.6</v>
      </c>
      <c r="BO7" s="64">
        <f t="shared" si="14"/>
        <v>33.200000000000003</v>
      </c>
      <c r="BP7" s="61"/>
      <c r="BQ7" s="65">
        <f>BQ8</f>
        <v>11626</v>
      </c>
      <c r="BR7" s="65">
        <f t="shared" ref="BR7:BZ7" si="15">BR8</f>
        <v>11978</v>
      </c>
      <c r="BS7" s="65">
        <f t="shared" si="15"/>
        <v>9567</v>
      </c>
      <c r="BT7" s="65">
        <f t="shared" si="15"/>
        <v>10513</v>
      </c>
      <c r="BU7" s="65">
        <f t="shared" si="15"/>
        <v>10600</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108</v>
      </c>
      <c r="CL7" s="61"/>
      <c r="CM7" s="63">
        <f>CM8</f>
        <v>64895</v>
      </c>
      <c r="CN7" s="63">
        <f>CN8</f>
        <v>0</v>
      </c>
      <c r="CO7" s="64" t="s">
        <v>107</v>
      </c>
      <c r="CP7" s="64" t="s">
        <v>107</v>
      </c>
      <c r="CQ7" s="64" t="s">
        <v>107</v>
      </c>
      <c r="CR7" s="64" t="s">
        <v>107</v>
      </c>
      <c r="CS7" s="64" t="s">
        <v>107</v>
      </c>
      <c r="CT7" s="64" t="s">
        <v>107</v>
      </c>
      <c r="CU7" s="64" t="s">
        <v>107</v>
      </c>
      <c r="CV7" s="64" t="s">
        <v>107</v>
      </c>
      <c r="CW7" s="64" t="s">
        <v>107</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259</v>
      </c>
      <c r="DL7" s="64">
        <f t="shared" ref="DL7:DT7" si="17">DL8</f>
        <v>308.2</v>
      </c>
      <c r="DM7" s="64">
        <f t="shared" si="17"/>
        <v>290.2</v>
      </c>
      <c r="DN7" s="64">
        <f t="shared" si="17"/>
        <v>293.39999999999998</v>
      </c>
      <c r="DO7" s="64">
        <f t="shared" si="17"/>
        <v>300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442038</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22</v>
      </c>
      <c r="S8" s="69" t="s">
        <v>120</v>
      </c>
      <c r="T8" s="69" t="s">
        <v>121</v>
      </c>
      <c r="U8" s="70">
        <v>2116</v>
      </c>
      <c r="V8" s="70">
        <v>61</v>
      </c>
      <c r="W8" s="70">
        <v>100</v>
      </c>
      <c r="X8" s="69" t="s">
        <v>122</v>
      </c>
      <c r="Y8" s="71">
        <v>775.4</v>
      </c>
      <c r="Z8" s="71">
        <v>951.1</v>
      </c>
      <c r="AA8" s="71">
        <v>553.9</v>
      </c>
      <c r="AB8" s="71">
        <v>804</v>
      </c>
      <c r="AC8" s="71">
        <v>616.79999999999995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87.1</v>
      </c>
      <c r="BG8" s="71">
        <v>89.5</v>
      </c>
      <c r="BH8" s="71">
        <v>81.900000000000006</v>
      </c>
      <c r="BI8" s="71">
        <v>88</v>
      </c>
      <c r="BJ8" s="71">
        <v>83.8</v>
      </c>
      <c r="BK8" s="71">
        <v>40.700000000000003</v>
      </c>
      <c r="BL8" s="71">
        <v>38.200000000000003</v>
      </c>
      <c r="BM8" s="71">
        <v>34.6</v>
      </c>
      <c r="BN8" s="71">
        <v>37.6</v>
      </c>
      <c r="BO8" s="71">
        <v>33.200000000000003</v>
      </c>
      <c r="BP8" s="68">
        <v>26.3</v>
      </c>
      <c r="BQ8" s="72">
        <v>11626</v>
      </c>
      <c r="BR8" s="72">
        <v>11978</v>
      </c>
      <c r="BS8" s="72">
        <v>9567</v>
      </c>
      <c r="BT8" s="73">
        <v>10513</v>
      </c>
      <c r="BU8" s="73">
        <v>10600</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64895</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259</v>
      </c>
      <c r="DL8" s="71">
        <v>308.2</v>
      </c>
      <c r="DM8" s="71">
        <v>290.2</v>
      </c>
      <c r="DN8" s="71">
        <v>293.39999999999998</v>
      </c>
      <c r="DO8" s="71">
        <v>300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dcterms:created xsi:type="dcterms:W3CDTF">2019-12-05T07:29:49Z</dcterms:created>
  <dcterms:modified xsi:type="dcterms:W3CDTF">2020-01-31T07:28:52Z</dcterms:modified>
  <cp:category/>
</cp:coreProperties>
</file>