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神本\03_文書庶務\H31\D-0-0財務庶務\20200110_【大分県：1_31〆】公営企業に係る経営比較分析表（平成30年度決算）の分析等について（依頼）\03_市→県（回答）\"/>
    </mc:Choice>
  </mc:AlternateContent>
  <workbookProtection workbookAlgorithmName="SHA-512" workbookHashValue="FLHZSIPD3Q/PSjJkoQIV0NHT/Byif4SXOmEQJQKbBjMrSalyWDC/albLMY57MKIPRUaBNEAOFrhQFbmtVZ5Bmg==" workbookSaltValue="TzbyvNhV1e4nVN140PerIQ==" workbookSpinCount="100000" lockStructure="1"/>
  <bookViews>
    <workbookView xWindow="0" yWindow="0" windowWidth="28800" windowHeight="117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BG30" i="4"/>
  <c r="BG51" i="4"/>
  <c r="AV76" i="4"/>
  <c r="KO51" i="4"/>
  <c r="LE76" i="4"/>
  <c r="FX51" i="4"/>
  <c r="KO30" i="4"/>
  <c r="HP76" i="4"/>
  <c r="FX30" i="4"/>
  <c r="HA76" i="4"/>
  <c r="AN51" i="4"/>
  <c r="FE30" i="4"/>
  <c r="JV51" i="4"/>
  <c r="JV30" i="4"/>
  <c r="AN30" i="4"/>
  <c r="AG76" i="4"/>
  <c r="KP76" i="4"/>
  <c r="FE51" i="4"/>
  <c r="KA76" i="4"/>
  <c r="EL51" i="4"/>
  <c r="JC30" i="4"/>
  <c r="JC51" i="4"/>
  <c r="GL76" i="4"/>
  <c r="U51" i="4"/>
  <c r="EL30" i="4"/>
  <c r="R76" i="4"/>
  <c r="U30"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<sst xmlns="http://schemas.openxmlformats.org/spreadsheetml/2006/main" count="278" uniqueCount="133">
  <si>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</si>
  <si>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</si>
  <si>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</si>
  <si>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</si>
  <si>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</si>
  <si>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</si>
  <si>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</si>
  <si>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</si>
  <si>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</si>
  <si>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</si>
  <si>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</si>
  <si>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</si>
  <si>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</si>
  <si>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</si>
  <si>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</si>
  <si>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</si>
  <si>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</si>
  <si>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</si>
  <si>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</si>
  <si>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</si>
  <si>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</si>
  <si>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</si>
  <si>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</si>
  <si>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</si>
  <si>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</si>
  <si>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</si>
  <si>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</si>
  <si>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</si>
  <si>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</si>
  <si>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</si>
  <si>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</si>
  <si>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</si>
  <si>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</si>
  <si>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</si>
  <si>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</si>
  <si>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</si>
  <si>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</si>
  <si>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</si>
  <si>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</si>
  <si>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</si>
  <si>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</si>
  <si>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</si>
  <si>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</si>
  <si>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</si>
  <si>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</si>
  <si>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</si>
  <si>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</si>
  <si>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</si>
  <si>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</si>
  <si>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</si>
  <si>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</si>
  <si>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</si>
  <si>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</si>
  <si>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</si>
  <si>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</si>
  <si>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</si>
  <si>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</si>
  <si>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</si>
  <si>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</si>
  <si>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</si>
  <si>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</si>
  <si>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</si>
  <si>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</si>
  <si>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</si>
  <si>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</si>
  <si>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</si>
  <si>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</si>
  <si>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</si>
  <si>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</si>
  <si>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</si>
  <si>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</si>
  <si>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</si>
  <si>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</si>
  <si>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</si>
  <si>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</si>
  <si>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</si>
  <si>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</si>
  <si>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</si>
  <si>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</si>
  <si>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</si>
  <si>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</si>
  <si>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</si>
  <si>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</si>
  <si>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</si>
  <si>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</si>
  <si>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</si>
  <si>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</si>
  <si>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</si>
  <si>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</si>
  <si>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</si>
  <si>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</si>
  <si>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</si>
  <si>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</si>
  <si>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</si>
  <si>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</si>
  <si>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</si>
  <si>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</si>
  <si>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</si>
  <si>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</si>
  <si>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</si>
  <si>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</si>
  <si>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</si>
  <si>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</si>
  <si>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</si>
  <si>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</si>
  <si>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</si>
  <si>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</si>
  <si>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</si>
  <si>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</si>
  <si>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</si>
  <si>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</si>
  <si>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中津市</t>
  </si>
  <si>
    <t>中津市営豊田町駐車場</t>
  </si>
  <si>
    <t>法非適用</t>
  </si>
  <si>
    <t>駐車場整備事業</t>
  </si>
  <si>
    <t>-</t>
  </si>
  <si>
    <t>Ａ３Ｂ２</t>
  </si>
  <si>
    <t>非設置</t>
  </si>
  <si>
    <t>該当数値なし</t>
  </si>
  <si>
    <t>都市計画駐車場 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</si>
  <si>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</si>
  <si>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</si>
  <si>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</si>
  <si>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</si>
  <si>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</si>
  <si>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</si>
  <si>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</si>
  <si>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</si>
  <si>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</si>
  <si>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平成２６年、２７年で舗装補修等の改修を行っており、今後大規模な改修は見込まれない。</t>
    <phoneticPr fontId="5"/>
  </si>
  <si>
    <t>　平成31年度（令和元年度）より一般会計化するにあたり、平成３０年度末をもって駐車場基金を廃止するため、基金残額を全額繰り入れたため収入および他会計補助金比率の大幅増となった。
　 その基金繰入分を除いても黒字であり、使用料収入のみで総費用を賄えている。　　
　また、初期投資における起債の元利償還は終了している。</t>
    <rPh sb="1" eb="3">
      <t>ヘイセイ</t>
    </rPh>
    <rPh sb="5" eb="7">
      <t>ネンド</t>
    </rPh>
    <rPh sb="8" eb="10">
      <t>レイワ</t>
    </rPh>
    <rPh sb="10" eb="12">
      <t>ガンネン</t>
    </rPh>
    <rPh sb="12" eb="13">
      <t>ド</t>
    </rPh>
    <rPh sb="16" eb="18">
      <t>イッパン</t>
    </rPh>
    <rPh sb="18" eb="20">
      <t>カイケイ</t>
    </rPh>
    <rPh sb="20" eb="21">
      <t>カ</t>
    </rPh>
    <rPh sb="66" eb="68">
      <t>シュウニュウ</t>
    </rPh>
    <rPh sb="71" eb="72">
      <t>タ</t>
    </rPh>
    <rPh sb="72" eb="74">
      <t>カイケイ</t>
    </rPh>
    <rPh sb="74" eb="77">
      <t>ホジョキン</t>
    </rPh>
    <rPh sb="77" eb="79">
      <t>ヒリツ</t>
    </rPh>
    <rPh sb="93" eb="95">
      <t>キキン</t>
    </rPh>
    <rPh sb="95" eb="96">
      <t>ク</t>
    </rPh>
    <rPh sb="96" eb="97">
      <t>イ</t>
    </rPh>
    <rPh sb="97" eb="98">
      <t>ブン</t>
    </rPh>
    <rPh sb="99" eb="100">
      <t>ノゾ</t>
    </rPh>
    <rPh sb="103" eb="105">
      <t>クロジ</t>
    </rPh>
    <phoneticPr fontId="5"/>
  </si>
  <si>
    <t>　定期利用者が大半を占めているため、稼働率は高くはないが、周辺に民間の駐車場は少ないこともあり駐車場としての需要は高い。
　市役所や市の文化施設等に隣接しているため、利用については柔軟に対応している。</t>
    <phoneticPr fontId="5"/>
  </si>
  <si>
    <t>　H30年度をもって、駐車場特別会計を廃止し、一般会計へ移行する。現在収支は黒字であり、引き続き中長期的な視点に立った計画的な経営基盤の強化と財政マネジメントの向上等に取り組む。</t>
    <rPh sb="4" eb="6">
      <t>ネンド</t>
    </rPh>
    <rPh sb="11" eb="14">
      <t>チュウシャジョウ</t>
    </rPh>
    <rPh sb="14" eb="16">
      <t>トクベツ</t>
    </rPh>
    <rPh sb="16" eb="18">
      <t>カイケイ</t>
    </rPh>
    <rPh sb="19" eb="21">
      <t>ハイシ</t>
    </rPh>
    <rPh sb="23" eb="25">
      <t>イッパン</t>
    </rPh>
    <rPh sb="25" eb="27">
      <t>カイケイ</t>
    </rPh>
    <rPh sb="28" eb="30">
      <t>イコウ</t>
    </rPh>
    <rPh sb="44" eb="45">
      <t>ヒ</t>
    </rPh>
    <rPh sb="46" eb="4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</si>
</sst>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295.39999999999998</c:v>
                </c:pt>
                <c:pt idx="1">
                  <c:v>261.8</c:v>
                </c:pt>
                <c:pt idx="2">
                  <c:v>245.8</c:v>
                </c:pt>
                <c:pt idx="3">
                  <c:v>266</c:v>
                </c:pt>
                <c:pt idx="4">
                  <c:v>895.8</c:v>
                </c:pt>
              </c:numCache>
            </c:numRef>
          </c:val>
          <c:extLst>
            <c:ext xmlns:c16="http://schemas.microsoft.com/office/drawing/2014/chart" uri="{C3380CC4-5D6E-409C-BE32-E72D297353CC}">
              <c16:uniqueId val="{00000000-99D3-405E-971F-B06618BF16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99D3-405E-971F-B06618BF165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D7-449C-9A35-259C00E8BB2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85D7-449C-9A35-259C00E8BB2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B20-43D5-8F49-89DE9A61C9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B20-43D5-8F49-89DE9A61C93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F0E-4F08-8205-F845C9388C3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0E-4F08-8205-F845C9388C3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771.6</c:v>
                </c:pt>
              </c:numCache>
            </c:numRef>
          </c:val>
          <c:extLst>
            <c:ext xmlns:c16="http://schemas.microsoft.com/office/drawing/2014/chart" uri="{C3380CC4-5D6E-409C-BE32-E72D297353CC}">
              <c16:uniqueId val="{00000000-10F0-4FF1-84FB-F553AA55B51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10F0-4FF1-84FB-F553AA55B51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992</c:v>
                </c:pt>
              </c:numCache>
            </c:numRef>
          </c:val>
          <c:extLst>
            <c:ext xmlns:c16="http://schemas.microsoft.com/office/drawing/2014/chart" uri="{C3380CC4-5D6E-409C-BE32-E72D297353CC}">
              <c16:uniqueId val="{00000000-95D0-4FD3-93C9-87B3596AC92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95D0-4FD3-93C9-87B3596AC92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117.7</c:v>
                </c:pt>
                <c:pt idx="1">
                  <c:v>89.9</c:v>
                </c:pt>
                <c:pt idx="2">
                  <c:v>81.8</c:v>
                </c:pt>
                <c:pt idx="3">
                  <c:v>78.2</c:v>
                </c:pt>
                <c:pt idx="4">
                  <c:v>79.099999999999994</c:v>
                </c:pt>
              </c:numCache>
            </c:numRef>
          </c:val>
          <c:extLst>
            <c:ext xmlns:c16="http://schemas.microsoft.com/office/drawing/2014/chart" uri="{C3380CC4-5D6E-409C-BE32-E72D297353CC}">
              <c16:uniqueId val="{00000000-AD70-44F8-BDB7-94B046BBAA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AD70-44F8-BDB7-94B046BBAA5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69.7</c:v>
                </c:pt>
                <c:pt idx="1">
                  <c:v>69.099999999999994</c:v>
                </c:pt>
                <c:pt idx="2">
                  <c:v>68.7</c:v>
                </c:pt>
                <c:pt idx="3">
                  <c:v>69</c:v>
                </c:pt>
                <c:pt idx="4">
                  <c:v>69.8</c:v>
                </c:pt>
              </c:numCache>
            </c:numRef>
          </c:val>
          <c:extLst>
            <c:ext xmlns:c16="http://schemas.microsoft.com/office/drawing/2014/chart" uri="{C3380CC4-5D6E-409C-BE32-E72D297353CC}">
              <c16:uniqueId val="{00000000-E5AD-44AB-BA45-896513A8094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E5AD-44AB-BA45-896513A8094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15264</c:v>
                </c:pt>
                <c:pt idx="1">
                  <c:v>13967</c:v>
                </c:pt>
                <c:pt idx="2">
                  <c:v>11163</c:v>
                </c:pt>
                <c:pt idx="3">
                  <c:v>11625</c:v>
                </c:pt>
                <c:pt idx="4">
                  <c:v>3706</c:v>
                </c:pt>
              </c:numCache>
            </c:numRef>
          </c:val>
          <c:extLst>
            <c:ext xmlns:c16="http://schemas.microsoft.com/office/drawing/2014/chart" uri="{C3380CC4-5D6E-409C-BE32-E72D297353CC}">
              <c16:uniqueId val="{00000000-A2EB-4756-AA28-72BFF2F72D0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A2EB-4756-AA28-72BFF2F72D0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4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大分県中津市　中津市営豊田町駐車場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9484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295.39999999999998</v>
      </c>
      <c r="V31" s="110"/>
      <c r="W31" s="110"/>
      <c r="X31" s="110"/>
      <c r="Y31" s="110"/>
      <c r="Z31" s="110"/>
      <c r="AA31" s="110"/>
      <c r="AB31" s="110"/>
      <c r="AC31" s="110"/>
      <c r="AD31" s="110"/>
      <c r="AE31" s="110"/>
      <c r="AF31" s="110"/>
      <c r="AG31" s="110"/>
      <c r="AH31" s="110"/>
      <c r="AI31" s="110"/>
      <c r="AJ31" s="110"/>
      <c r="AK31" s="110"/>
      <c r="AL31" s="110"/>
      <c r="AM31" s="110"/>
      <c r="AN31" s="110">
        <f>データ!Z7</f>
        <v>261.8</v>
      </c>
      <c r="AO31" s="110"/>
      <c r="AP31" s="110"/>
      <c r="AQ31" s="110"/>
      <c r="AR31" s="110"/>
      <c r="AS31" s="110"/>
      <c r="AT31" s="110"/>
      <c r="AU31" s="110"/>
      <c r="AV31" s="110"/>
      <c r="AW31" s="110"/>
      <c r="AX31" s="110"/>
      <c r="AY31" s="110"/>
      <c r="AZ31" s="110"/>
      <c r="BA31" s="110"/>
      <c r="BB31" s="110"/>
      <c r="BC31" s="110"/>
      <c r="BD31" s="110"/>
      <c r="BE31" s="110"/>
      <c r="BF31" s="110"/>
      <c r="BG31" s="110">
        <f>データ!AA7</f>
        <v>245.8</v>
      </c>
      <c r="BH31" s="110"/>
      <c r="BI31" s="110"/>
      <c r="BJ31" s="110"/>
      <c r="BK31" s="110"/>
      <c r="BL31" s="110"/>
      <c r="BM31" s="110"/>
      <c r="BN31" s="110"/>
      <c r="BO31" s="110"/>
      <c r="BP31" s="110"/>
      <c r="BQ31" s="110"/>
      <c r="BR31" s="110"/>
      <c r="BS31" s="110"/>
      <c r="BT31" s="110"/>
      <c r="BU31" s="110"/>
      <c r="BV31" s="110"/>
      <c r="BW31" s="110"/>
      <c r="BX31" s="110"/>
      <c r="BY31" s="110"/>
      <c r="BZ31" s="110">
        <f>データ!AB7</f>
        <v>266</v>
      </c>
      <c r="CA31" s="110"/>
      <c r="CB31" s="110"/>
      <c r="CC31" s="110"/>
      <c r="CD31" s="110"/>
      <c r="CE31" s="110"/>
      <c r="CF31" s="110"/>
      <c r="CG31" s="110"/>
      <c r="CH31" s="110"/>
      <c r="CI31" s="110"/>
      <c r="CJ31" s="110"/>
      <c r="CK31" s="110"/>
      <c r="CL31" s="110"/>
      <c r="CM31" s="110"/>
      <c r="CN31" s="110"/>
      <c r="CO31" s="110"/>
      <c r="CP31" s="110"/>
      <c r="CQ31" s="110"/>
      <c r="CR31" s="110"/>
      <c r="CS31" s="110">
        <f>データ!AC7</f>
        <v>895.8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771.6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117.7</v>
      </c>
      <c r="JD31" s="81"/>
      <c r="JE31" s="81"/>
      <c r="JF31" s="81"/>
      <c r="JG31" s="81"/>
      <c r="JH31" s="81"/>
      <c r="JI31" s="81"/>
      <c r="JJ31" s="81"/>
      <c r="JK31" s="81"/>
      <c r="JL31" s="81"/>
      <c r="JM31" s="81"/>
      <c r="JN31" s="81"/>
      <c r="JO31" s="81"/>
      <c r="JP31" s="81"/>
      <c r="JQ31" s="81"/>
      <c r="JR31" s="81"/>
      <c r="JS31" s="81"/>
      <c r="JT31" s="81"/>
      <c r="JU31" s="82"/>
      <c r="JV31" s="80">
        <f>データ!DL7</f>
        <v>89.9</v>
      </c>
      <c r="JW31" s="81"/>
      <c r="JX31" s="81"/>
      <c r="JY31" s="81"/>
      <c r="JZ31" s="81"/>
      <c r="KA31" s="81"/>
      <c r="KB31" s="81"/>
      <c r="KC31" s="81"/>
      <c r="KD31" s="81"/>
      <c r="KE31" s="81"/>
      <c r="KF31" s="81"/>
      <c r="KG31" s="81"/>
      <c r="KH31" s="81"/>
      <c r="KI31" s="81"/>
      <c r="KJ31" s="81"/>
      <c r="KK31" s="81"/>
      <c r="KL31" s="81"/>
      <c r="KM31" s="81"/>
      <c r="KN31" s="82"/>
      <c r="KO31" s="80">
        <f>データ!DM7</f>
        <v>81.8</v>
      </c>
      <c r="KP31" s="81"/>
      <c r="KQ31" s="81"/>
      <c r="KR31" s="81"/>
      <c r="KS31" s="81"/>
      <c r="KT31" s="81"/>
      <c r="KU31" s="81"/>
      <c r="KV31" s="81"/>
      <c r="KW31" s="81"/>
      <c r="KX31" s="81"/>
      <c r="KY31" s="81"/>
      <c r="KZ31" s="81"/>
      <c r="LA31" s="81"/>
      <c r="LB31" s="81"/>
      <c r="LC31" s="81"/>
      <c r="LD31" s="81"/>
      <c r="LE31" s="81"/>
      <c r="LF31" s="81"/>
      <c r="LG31" s="82"/>
      <c r="LH31" s="80">
        <f>データ!DN7</f>
        <v>78.2</v>
      </c>
      <c r="LI31" s="81"/>
      <c r="LJ31" s="81"/>
      <c r="LK31" s="81"/>
      <c r="LL31" s="81"/>
      <c r="LM31" s="81"/>
      <c r="LN31" s="81"/>
      <c r="LO31" s="81"/>
      <c r="LP31" s="81"/>
      <c r="LQ31" s="81"/>
      <c r="LR31" s="81"/>
      <c r="LS31" s="81"/>
      <c r="LT31" s="81"/>
      <c r="LU31" s="81"/>
      <c r="LV31" s="81"/>
      <c r="LW31" s="81"/>
      <c r="LX31" s="81"/>
      <c r="LY31" s="81"/>
      <c r="LZ31" s="82"/>
      <c r="MA31" s="80">
        <f>データ!DO7</f>
        <v>79.099999999999994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992</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69.7</v>
      </c>
      <c r="EM52" s="110"/>
      <c r="EN52" s="110"/>
      <c r="EO52" s="110"/>
      <c r="EP52" s="110"/>
      <c r="EQ52" s="110"/>
      <c r="ER52" s="110"/>
      <c r="ES52" s="110"/>
      <c r="ET52" s="110"/>
      <c r="EU52" s="110"/>
      <c r="EV52" s="110"/>
      <c r="EW52" s="110"/>
      <c r="EX52" s="110"/>
      <c r="EY52" s="110"/>
      <c r="EZ52" s="110"/>
      <c r="FA52" s="110"/>
      <c r="FB52" s="110"/>
      <c r="FC52" s="110"/>
      <c r="FD52" s="110"/>
      <c r="FE52" s="110">
        <f>データ!BG7</f>
        <v>69.099999999999994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68.7</v>
      </c>
      <c r="FY52" s="110"/>
      <c r="FZ52" s="110"/>
      <c r="GA52" s="110"/>
      <c r="GB52" s="110"/>
      <c r="GC52" s="110"/>
      <c r="GD52" s="110"/>
      <c r="GE52" s="110"/>
      <c r="GF52" s="110"/>
      <c r="GG52" s="110"/>
      <c r="GH52" s="110"/>
      <c r="GI52" s="110"/>
      <c r="GJ52" s="110"/>
      <c r="GK52" s="110"/>
      <c r="GL52" s="110"/>
      <c r="GM52" s="110"/>
      <c r="GN52" s="110"/>
      <c r="GO52" s="110"/>
      <c r="GP52" s="110"/>
      <c r="GQ52" s="110">
        <f>データ!BI7</f>
        <v>69</v>
      </c>
      <c r="GR52" s="110"/>
      <c r="GS52" s="110"/>
      <c r="GT52" s="110"/>
      <c r="GU52" s="110"/>
      <c r="GV52" s="110"/>
      <c r="GW52" s="110"/>
      <c r="GX52" s="110"/>
      <c r="GY52" s="110"/>
      <c r="GZ52" s="110"/>
      <c r="HA52" s="110"/>
      <c r="HB52" s="110"/>
      <c r="HC52" s="110"/>
      <c r="HD52" s="110"/>
      <c r="HE52" s="110"/>
      <c r="HF52" s="110"/>
      <c r="HG52" s="110"/>
      <c r="HH52" s="110"/>
      <c r="HI52" s="110"/>
      <c r="HJ52" s="110">
        <f>データ!BJ7</f>
        <v>69.8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15264</v>
      </c>
      <c r="JD52" s="106"/>
      <c r="JE52" s="106"/>
      <c r="JF52" s="106"/>
      <c r="JG52" s="106"/>
      <c r="JH52" s="106"/>
      <c r="JI52" s="106"/>
      <c r="JJ52" s="106"/>
      <c r="JK52" s="106"/>
      <c r="JL52" s="106"/>
      <c r="JM52" s="106"/>
      <c r="JN52" s="106"/>
      <c r="JO52" s="106"/>
      <c r="JP52" s="106"/>
      <c r="JQ52" s="106"/>
      <c r="JR52" s="106"/>
      <c r="JS52" s="106"/>
      <c r="JT52" s="106"/>
      <c r="JU52" s="106"/>
      <c r="JV52" s="106">
        <f>データ!BR7</f>
        <v>13967</v>
      </c>
      <c r="JW52" s="106"/>
      <c r="JX52" s="106"/>
      <c r="JY52" s="106"/>
      <c r="JZ52" s="106"/>
      <c r="KA52" s="106"/>
      <c r="KB52" s="106"/>
      <c r="KC52" s="106"/>
      <c r="KD52" s="106"/>
      <c r="KE52" s="106"/>
      <c r="KF52" s="106"/>
      <c r="KG52" s="106"/>
      <c r="KH52" s="106"/>
      <c r="KI52" s="106"/>
      <c r="KJ52" s="106"/>
      <c r="KK52" s="106"/>
      <c r="KL52" s="106"/>
      <c r="KM52" s="106"/>
      <c r="KN52" s="106"/>
      <c r="KO52" s="106">
        <f>データ!BS7</f>
        <v>11163</v>
      </c>
      <c r="KP52" s="106"/>
      <c r="KQ52" s="106"/>
      <c r="KR52" s="106"/>
      <c r="KS52" s="106"/>
      <c r="KT52" s="106"/>
      <c r="KU52" s="106"/>
      <c r="KV52" s="106"/>
      <c r="KW52" s="106"/>
      <c r="KX52" s="106"/>
      <c r="KY52" s="106"/>
      <c r="KZ52" s="106"/>
      <c r="LA52" s="106"/>
      <c r="LB52" s="106"/>
      <c r="LC52" s="106"/>
      <c r="LD52" s="106"/>
      <c r="LE52" s="106"/>
      <c r="LF52" s="106"/>
      <c r="LG52" s="106"/>
      <c r="LH52" s="106">
        <f>データ!BT7</f>
        <v>11625</v>
      </c>
      <c r="LI52" s="106"/>
      <c r="LJ52" s="106"/>
      <c r="LK52" s="106"/>
      <c r="LL52" s="106"/>
      <c r="LM52" s="106"/>
      <c r="LN52" s="106"/>
      <c r="LO52" s="106"/>
      <c r="LP52" s="106"/>
      <c r="LQ52" s="106"/>
      <c r="LR52" s="106"/>
      <c r="LS52" s="106"/>
      <c r="LT52" s="106"/>
      <c r="LU52" s="106"/>
      <c r="LV52" s="106"/>
      <c r="LW52" s="106"/>
      <c r="LX52" s="106"/>
      <c r="LY52" s="106"/>
      <c r="LZ52" s="106"/>
      <c r="MA52" s="106">
        <f>データ!BU7</f>
        <v>3706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379161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3yhekglyMc22+QpOiJRo6LCl8xrMUbr93OJCNe24WEi41CFPNrSNK8YCxg5YQtdnjOJ+GMJw8Rs/g8Jw8cwdWw==" saltValue="VATRyq+TziSebAAbcZjMu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90</v>
      </c>
      <c r="AW5" s="59" t="s">
        <v>101</v>
      </c>
      <c r="AX5" s="59" t="s">
        <v>92</v>
      </c>
      <c r="AY5" s="59" t="s">
        <v>93</v>
      </c>
      <c r="AZ5" s="59" t="s">
        <v>94</v>
      </c>
      <c r="BA5" s="59" t="s">
        <v>95</v>
      </c>
      <c r="BB5" s="59" t="s">
        <v>96</v>
      </c>
      <c r="BC5" s="59" t="s">
        <v>97</v>
      </c>
      <c r="BD5" s="59" t="s">
        <v>98</v>
      </c>
      <c r="BE5" s="59" t="s">
        <v>99</v>
      </c>
      <c r="BF5" s="59" t="s">
        <v>104</v>
      </c>
      <c r="BG5" s="59" t="s">
        <v>90</v>
      </c>
      <c r="BH5" s="59" t="s">
        <v>91</v>
      </c>
      <c r="BI5" s="59" t="s">
        <v>102</v>
      </c>
      <c r="BJ5" s="59" t="s">
        <v>103</v>
      </c>
      <c r="BK5" s="59" t="s">
        <v>94</v>
      </c>
      <c r="BL5" s="59" t="s">
        <v>95</v>
      </c>
      <c r="BM5" s="59" t="s">
        <v>96</v>
      </c>
      <c r="BN5" s="59" t="s">
        <v>97</v>
      </c>
      <c r="BO5" s="59" t="s">
        <v>98</v>
      </c>
      <c r="BP5" s="59" t="s">
        <v>99</v>
      </c>
      <c r="BQ5" s="59" t="s">
        <v>104</v>
      </c>
      <c r="BR5" s="59" t="s">
        <v>100</v>
      </c>
      <c r="BS5" s="59" t="s">
        <v>105</v>
      </c>
      <c r="BT5" s="59" t="s">
        <v>102</v>
      </c>
      <c r="BU5" s="59" t="s">
        <v>103</v>
      </c>
      <c r="BV5" s="59" t="s">
        <v>94</v>
      </c>
      <c r="BW5" s="59" t="s">
        <v>95</v>
      </c>
      <c r="BX5" s="59" t="s">
        <v>96</v>
      </c>
      <c r="BY5" s="59" t="s">
        <v>97</v>
      </c>
      <c r="BZ5" s="59" t="s">
        <v>98</v>
      </c>
      <c r="CA5" s="59" t="s">
        <v>99</v>
      </c>
      <c r="CB5" s="59" t="s">
        <v>89</v>
      </c>
      <c r="CC5" s="59" t="s">
        <v>100</v>
      </c>
      <c r="CD5" s="59" t="s">
        <v>91</v>
      </c>
      <c r="CE5" s="59" t="s">
        <v>92</v>
      </c>
      <c r="CF5" s="59" t="s">
        <v>103</v>
      </c>
      <c r="CG5" s="59" t="s">
        <v>94</v>
      </c>
      <c r="CH5" s="59" t="s">
        <v>95</v>
      </c>
      <c r="CI5" s="59" t="s">
        <v>96</v>
      </c>
      <c r="CJ5" s="59" t="s">
        <v>97</v>
      </c>
      <c r="CK5" s="59" t="s">
        <v>98</v>
      </c>
      <c r="CL5" s="59" t="s">
        <v>99</v>
      </c>
      <c r="CM5" s="150"/>
      <c r="CN5" s="150"/>
      <c r="CO5" s="59" t="s">
        <v>89</v>
      </c>
      <c r="CP5" s="59" t="s">
        <v>100</v>
      </c>
      <c r="CQ5" s="59" t="s">
        <v>101</v>
      </c>
      <c r="CR5" s="59" t="s">
        <v>102</v>
      </c>
      <c r="CS5" s="59" t="s">
        <v>93</v>
      </c>
      <c r="CT5" s="59" t="s">
        <v>94</v>
      </c>
      <c r="CU5" s="59" t="s">
        <v>95</v>
      </c>
      <c r="CV5" s="59" t="s">
        <v>96</v>
      </c>
      <c r="CW5" s="59" t="s">
        <v>97</v>
      </c>
      <c r="CX5" s="59" t="s">
        <v>98</v>
      </c>
      <c r="CY5" s="59" t="s">
        <v>99</v>
      </c>
      <c r="CZ5" s="59" t="s">
        <v>89</v>
      </c>
      <c r="DA5" s="59" t="s">
        <v>90</v>
      </c>
      <c r="DB5" s="59" t="s">
        <v>91</v>
      </c>
      <c r="DC5" s="59" t="s">
        <v>102</v>
      </c>
      <c r="DD5" s="59" t="s">
        <v>93</v>
      </c>
      <c r="DE5" s="59" t="s">
        <v>94</v>
      </c>
      <c r="DF5" s="59" t="s">
        <v>95</v>
      </c>
      <c r="DG5" s="59" t="s">
        <v>96</v>
      </c>
      <c r="DH5" s="59" t="s">
        <v>97</v>
      </c>
      <c r="DI5" s="59" t="s">
        <v>98</v>
      </c>
      <c r="DJ5" s="59" t="s">
        <v>35</v>
      </c>
      <c r="DK5" s="59" t="s">
        <v>104</v>
      </c>
      <c r="DL5" s="59" t="s">
        <v>100</v>
      </c>
      <c r="DM5" s="59" t="s">
        <v>91</v>
      </c>
      <c r="DN5" s="59" t="s">
        <v>102</v>
      </c>
      <c r="DO5" s="59" t="s">
        <v>106</v>
      </c>
      <c r="DP5" s="59" t="s">
        <v>94</v>
      </c>
      <c r="DQ5" s="59" t="s">
        <v>95</v>
      </c>
      <c r="DR5" s="59" t="s">
        <v>96</v>
      </c>
      <c r="DS5" s="59" t="s">
        <v>97</v>
      </c>
      <c r="DT5" s="59" t="s">
        <v>98</v>
      </c>
      <c r="DU5" s="59" t="s">
        <v>99</v>
      </c>
    </row>
    <row r="6" spans="1:125" s="66" customFormat="1" x14ac:dyDescent="0.15">
      <c r="A6" s="49" t="s">
        <v>107</v>
      </c>
      <c r="B6" s="60">
        <f>B8</f>
        <v>2018</v>
      </c>
      <c r="C6" s="60">
        <f t="shared" ref="C6:X6" si="1">C8</f>
        <v>442038</v>
      </c>
      <c r="D6" s="60">
        <f t="shared" si="1"/>
        <v>47</v>
      </c>
      <c r="E6" s="60">
        <f t="shared" si="1"/>
        <v>14</v>
      </c>
      <c r="F6" s="60">
        <f t="shared" si="1"/>
        <v>0</v>
      </c>
      <c r="G6" s="60">
        <f t="shared" si="1"/>
        <v>1</v>
      </c>
      <c r="H6" s="60" t="str">
        <f>SUBSTITUTE(H8,"　","")</f>
        <v>大分県中津市</v>
      </c>
      <c r="I6" s="60" t="str">
        <f t="shared" si="1"/>
        <v>中津市営豊田町駐車場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 届出駐車場</v>
      </c>
      <c r="Q6" s="62" t="str">
        <f t="shared" si="1"/>
        <v>広場式</v>
      </c>
      <c r="R6" s="63">
        <f t="shared" si="1"/>
        <v>39</v>
      </c>
      <c r="S6" s="62" t="str">
        <f t="shared" si="1"/>
        <v>公共施設</v>
      </c>
      <c r="T6" s="62" t="str">
        <f t="shared" si="1"/>
        <v>無</v>
      </c>
      <c r="U6" s="63">
        <f t="shared" si="1"/>
        <v>9484</v>
      </c>
      <c r="V6" s="63">
        <f t="shared" si="1"/>
        <v>412</v>
      </c>
      <c r="W6" s="63">
        <f t="shared" si="1"/>
        <v>100</v>
      </c>
      <c r="X6" s="62" t="str">
        <f t="shared" si="1"/>
        <v>導入なし</v>
      </c>
      <c r="Y6" s="64">
        <f>IF(Y8="-",NA(),Y8)</f>
        <v>295.39999999999998</v>
      </c>
      <c r="Z6" s="64">
        <f t="shared" ref="Z6:AH6" si="2">IF(Z8="-",NA(),Z8)</f>
        <v>261.8</v>
      </c>
      <c r="AA6" s="64">
        <f t="shared" si="2"/>
        <v>245.8</v>
      </c>
      <c r="AB6" s="64">
        <f t="shared" si="2"/>
        <v>266</v>
      </c>
      <c r="AC6" s="64">
        <f t="shared" si="2"/>
        <v>895.8</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771.6</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992</v>
      </c>
      <c r="AZ6" s="65">
        <f t="shared" si="4"/>
        <v>48</v>
      </c>
      <c r="BA6" s="65">
        <f t="shared" si="4"/>
        <v>48</v>
      </c>
      <c r="BB6" s="65">
        <f t="shared" si="4"/>
        <v>54</v>
      </c>
      <c r="BC6" s="65">
        <f t="shared" si="4"/>
        <v>33</v>
      </c>
      <c r="BD6" s="65">
        <f t="shared" si="4"/>
        <v>14</v>
      </c>
      <c r="BE6" s="63" t="str">
        <f>IF(BE8="-","",IF(BE8="-","【-】","【"&amp;SUBSTITUTE(TEXT(BE8,"#,##0"),"-","△")&amp;"】"))</f>
        <v>【30】</v>
      </c>
      <c r="BF6" s="64">
        <f>IF(BF8="-",NA(),BF8)</f>
        <v>69.7</v>
      </c>
      <c r="BG6" s="64">
        <f t="shared" ref="BG6:BO6" si="5">IF(BG8="-",NA(),BG8)</f>
        <v>69.099999999999994</v>
      </c>
      <c r="BH6" s="64">
        <f t="shared" si="5"/>
        <v>68.7</v>
      </c>
      <c r="BI6" s="64">
        <f t="shared" si="5"/>
        <v>69</v>
      </c>
      <c r="BJ6" s="64">
        <f t="shared" si="5"/>
        <v>69.8</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15264</v>
      </c>
      <c r="BR6" s="65">
        <f t="shared" ref="BR6:BZ6" si="6">IF(BR8="-",NA(),BR8)</f>
        <v>13967</v>
      </c>
      <c r="BS6" s="65">
        <f t="shared" si="6"/>
        <v>11163</v>
      </c>
      <c r="BT6" s="65">
        <f t="shared" si="6"/>
        <v>11625</v>
      </c>
      <c r="BU6" s="65">
        <f t="shared" si="6"/>
        <v>3706</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108</v>
      </c>
      <c r="CM6" s="63">
        <f t="shared" ref="CM6:CN6" si="7">CM8</f>
        <v>379161</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117.7</v>
      </c>
      <c r="DL6" s="64">
        <f t="shared" ref="DL6:DT6" si="9">IF(DL8="-",NA(),DL8)</f>
        <v>89.9</v>
      </c>
      <c r="DM6" s="64">
        <f t="shared" si="9"/>
        <v>81.8</v>
      </c>
      <c r="DN6" s="64">
        <f t="shared" si="9"/>
        <v>78.2</v>
      </c>
      <c r="DO6" s="64">
        <f t="shared" si="9"/>
        <v>79.099999999999994</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109</v>
      </c>
      <c r="B7" s="60">
        <f t="shared" ref="B7:X7" si="10">B8</f>
        <v>2018</v>
      </c>
      <c r="C7" s="60">
        <f t="shared" si="10"/>
        <v>442038</v>
      </c>
      <c r="D7" s="60">
        <f t="shared" si="10"/>
        <v>47</v>
      </c>
      <c r="E7" s="60">
        <f t="shared" si="10"/>
        <v>14</v>
      </c>
      <c r="F7" s="60">
        <f t="shared" si="10"/>
        <v>0</v>
      </c>
      <c r="G7" s="60">
        <f t="shared" si="10"/>
        <v>1</v>
      </c>
      <c r="H7" s="60" t="str">
        <f t="shared" si="10"/>
        <v>大分県　中津市</v>
      </c>
      <c r="I7" s="60" t="str">
        <f t="shared" si="10"/>
        <v>中津市営豊田町駐車場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 届出駐車場</v>
      </c>
      <c r="Q7" s="62" t="str">
        <f t="shared" si="10"/>
        <v>広場式</v>
      </c>
      <c r="R7" s="63">
        <f t="shared" si="10"/>
        <v>39</v>
      </c>
      <c r="S7" s="62" t="str">
        <f t="shared" si="10"/>
        <v>公共施設</v>
      </c>
      <c r="T7" s="62" t="str">
        <f t="shared" si="10"/>
        <v>無</v>
      </c>
      <c r="U7" s="63">
        <f t="shared" si="10"/>
        <v>9484</v>
      </c>
      <c r="V7" s="63">
        <f t="shared" si="10"/>
        <v>412</v>
      </c>
      <c r="W7" s="63">
        <f t="shared" si="10"/>
        <v>100</v>
      </c>
      <c r="X7" s="62" t="str">
        <f t="shared" si="10"/>
        <v>導入なし</v>
      </c>
      <c r="Y7" s="64">
        <f>Y8</f>
        <v>295.39999999999998</v>
      </c>
      <c r="Z7" s="64">
        <f t="shared" ref="Z7:AH7" si="11">Z8</f>
        <v>261.8</v>
      </c>
      <c r="AA7" s="64">
        <f t="shared" si="11"/>
        <v>245.8</v>
      </c>
      <c r="AB7" s="64">
        <f t="shared" si="11"/>
        <v>266</v>
      </c>
      <c r="AC7" s="64">
        <f t="shared" si="11"/>
        <v>895.8</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771.6</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992</v>
      </c>
      <c r="AZ7" s="65">
        <f t="shared" si="13"/>
        <v>48</v>
      </c>
      <c r="BA7" s="65">
        <f t="shared" si="13"/>
        <v>48</v>
      </c>
      <c r="BB7" s="65">
        <f t="shared" si="13"/>
        <v>54</v>
      </c>
      <c r="BC7" s="65">
        <f t="shared" si="13"/>
        <v>33</v>
      </c>
      <c r="BD7" s="65">
        <f t="shared" si="13"/>
        <v>14</v>
      </c>
      <c r="BE7" s="63"/>
      <c r="BF7" s="64">
        <f>BF8</f>
        <v>69.7</v>
      </c>
      <c r="BG7" s="64">
        <f t="shared" ref="BG7:BO7" si="14">BG8</f>
        <v>69.099999999999994</v>
      </c>
      <c r="BH7" s="64">
        <f t="shared" si="14"/>
        <v>68.7</v>
      </c>
      <c r="BI7" s="64">
        <f t="shared" si="14"/>
        <v>69</v>
      </c>
      <c r="BJ7" s="64">
        <f t="shared" si="14"/>
        <v>69.8</v>
      </c>
      <c r="BK7" s="64">
        <f t="shared" si="14"/>
        <v>32.299999999999997</v>
      </c>
      <c r="BL7" s="64">
        <f t="shared" si="14"/>
        <v>33.4</v>
      </c>
      <c r="BM7" s="64">
        <f t="shared" si="14"/>
        <v>32.299999999999997</v>
      </c>
      <c r="BN7" s="64">
        <f t="shared" si="14"/>
        <v>22.3</v>
      </c>
      <c r="BO7" s="64">
        <f t="shared" si="14"/>
        <v>27.1</v>
      </c>
      <c r="BP7" s="61"/>
      <c r="BQ7" s="65">
        <f>BQ8</f>
        <v>15264</v>
      </c>
      <c r="BR7" s="65">
        <f t="shared" ref="BR7:BZ7" si="15">BR8</f>
        <v>13967</v>
      </c>
      <c r="BS7" s="65">
        <f t="shared" si="15"/>
        <v>11163</v>
      </c>
      <c r="BT7" s="65">
        <f t="shared" si="15"/>
        <v>11625</v>
      </c>
      <c r="BU7" s="65">
        <f t="shared" si="15"/>
        <v>3706</v>
      </c>
      <c r="BV7" s="65">
        <f t="shared" si="15"/>
        <v>7497</v>
      </c>
      <c r="BW7" s="65">
        <f t="shared" si="15"/>
        <v>9663</v>
      </c>
      <c r="BX7" s="65">
        <f t="shared" si="15"/>
        <v>9019</v>
      </c>
      <c r="BY7" s="65">
        <f t="shared" si="15"/>
        <v>8406</v>
      </c>
      <c r="BZ7" s="65">
        <f t="shared" si="15"/>
        <v>9239</v>
      </c>
      <c r="CA7" s="63"/>
      <c r="CB7" s="64" t="s">
        <v>110</v>
      </c>
      <c r="CC7" s="64" t="s">
        <v>110</v>
      </c>
      <c r="CD7" s="64" t="s">
        <v>110</v>
      </c>
      <c r="CE7" s="64" t="s">
        <v>110</v>
      </c>
      <c r="CF7" s="64" t="s">
        <v>110</v>
      </c>
      <c r="CG7" s="64" t="s">
        <v>110</v>
      </c>
      <c r="CH7" s="64" t="s">
        <v>110</v>
      </c>
      <c r="CI7" s="64" t="s">
        <v>110</v>
      </c>
      <c r="CJ7" s="64" t="s">
        <v>110</v>
      </c>
      <c r="CK7" s="64" t="s">
        <v>108</v>
      </c>
      <c r="CL7" s="61"/>
      <c r="CM7" s="63">
        <f>CM8</f>
        <v>379161</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117.7</v>
      </c>
      <c r="DL7" s="64">
        <f t="shared" ref="DL7:DT7" si="17">DL8</f>
        <v>89.9</v>
      </c>
      <c r="DM7" s="64">
        <f t="shared" si="17"/>
        <v>81.8</v>
      </c>
      <c r="DN7" s="64">
        <f t="shared" si="17"/>
        <v>78.2</v>
      </c>
      <c r="DO7" s="64">
        <f t="shared" si="17"/>
        <v>79.099999999999994</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442038</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39</v>
      </c>
      <c r="S8" s="69" t="s">
        <v>121</v>
      </c>
      <c r="T8" s="69" t="s">
        <v>122</v>
      </c>
      <c r="U8" s="70">
        <v>9484</v>
      </c>
      <c r="V8" s="70">
        <v>412</v>
      </c>
      <c r="W8" s="70">
        <v>100</v>
      </c>
      <c r="X8" s="69" t="s">
        <v>123</v>
      </c>
      <c r="Y8" s="71">
        <v>295.39999999999998</v>
      </c>
      <c r="Z8" s="71">
        <v>261.8</v>
      </c>
      <c r="AA8" s="71">
        <v>245.8</v>
      </c>
      <c r="AB8" s="71">
        <v>266</v>
      </c>
      <c r="AC8" s="71">
        <v>895.8</v>
      </c>
      <c r="AD8" s="71">
        <v>277.8</v>
      </c>
      <c r="AE8" s="71">
        <v>443.6</v>
      </c>
      <c r="AF8" s="71">
        <v>355.6</v>
      </c>
      <c r="AG8" s="71">
        <v>358.6</v>
      </c>
      <c r="AH8" s="71">
        <v>298.39999999999998</v>
      </c>
      <c r="AI8" s="68">
        <v>297.10000000000002</v>
      </c>
      <c r="AJ8" s="71">
        <v>0</v>
      </c>
      <c r="AK8" s="71">
        <v>0</v>
      </c>
      <c r="AL8" s="71">
        <v>0</v>
      </c>
      <c r="AM8" s="71">
        <v>0</v>
      </c>
      <c r="AN8" s="71">
        <v>771.6</v>
      </c>
      <c r="AO8" s="71">
        <v>2.1</v>
      </c>
      <c r="AP8" s="71">
        <v>2.2999999999999998</v>
      </c>
      <c r="AQ8" s="71">
        <v>2.7</v>
      </c>
      <c r="AR8" s="71">
        <v>2.2999999999999998</v>
      </c>
      <c r="AS8" s="71">
        <v>9.6999999999999993</v>
      </c>
      <c r="AT8" s="68">
        <v>5.3</v>
      </c>
      <c r="AU8" s="72">
        <v>0</v>
      </c>
      <c r="AV8" s="72">
        <v>0</v>
      </c>
      <c r="AW8" s="72">
        <v>0</v>
      </c>
      <c r="AX8" s="72">
        <v>0</v>
      </c>
      <c r="AY8" s="72">
        <v>992</v>
      </c>
      <c r="AZ8" s="72">
        <v>48</v>
      </c>
      <c r="BA8" s="72">
        <v>48</v>
      </c>
      <c r="BB8" s="72">
        <v>54</v>
      </c>
      <c r="BC8" s="72">
        <v>33</v>
      </c>
      <c r="BD8" s="72">
        <v>14</v>
      </c>
      <c r="BE8" s="72">
        <v>30</v>
      </c>
      <c r="BF8" s="71">
        <v>69.7</v>
      </c>
      <c r="BG8" s="71">
        <v>69.099999999999994</v>
      </c>
      <c r="BH8" s="71">
        <v>68.7</v>
      </c>
      <c r="BI8" s="71">
        <v>69</v>
      </c>
      <c r="BJ8" s="71">
        <v>69.8</v>
      </c>
      <c r="BK8" s="71">
        <v>32.299999999999997</v>
      </c>
      <c r="BL8" s="71">
        <v>33.4</v>
      </c>
      <c r="BM8" s="71">
        <v>32.299999999999997</v>
      </c>
      <c r="BN8" s="71">
        <v>22.3</v>
      </c>
      <c r="BO8" s="71">
        <v>27.1</v>
      </c>
      <c r="BP8" s="68">
        <v>26.3</v>
      </c>
      <c r="BQ8" s="72">
        <v>15264</v>
      </c>
      <c r="BR8" s="72">
        <v>13967</v>
      </c>
      <c r="BS8" s="72">
        <v>11163</v>
      </c>
      <c r="BT8" s="73">
        <v>11625</v>
      </c>
      <c r="BU8" s="73">
        <v>3706</v>
      </c>
      <c r="BV8" s="72">
        <v>7497</v>
      </c>
      <c r="BW8" s="72">
        <v>9663</v>
      </c>
      <c r="BX8" s="72">
        <v>9019</v>
      </c>
      <c r="BY8" s="72">
        <v>8406</v>
      </c>
      <c r="BZ8" s="72">
        <v>9239</v>
      </c>
      <c r="CA8" s="70">
        <v>16102</v>
      </c>
      <c r="CB8" s="71" t="s">
        <v>115</v>
      </c>
      <c r="CC8" s="71" t="s">
        <v>115</v>
      </c>
      <c r="CD8" s="71" t="s">
        <v>115</v>
      </c>
      <c r="CE8" s="71" t="s">
        <v>115</v>
      </c>
      <c r="CF8" s="71" t="s">
        <v>115</v>
      </c>
      <c r="CG8" s="71" t="s">
        <v>115</v>
      </c>
      <c r="CH8" s="71" t="s">
        <v>115</v>
      </c>
      <c r="CI8" s="71" t="s">
        <v>115</v>
      </c>
      <c r="CJ8" s="71" t="s">
        <v>115</v>
      </c>
      <c r="CK8" s="71" t="s">
        <v>115</v>
      </c>
      <c r="CL8" s="68" t="s">
        <v>115</v>
      </c>
      <c r="CM8" s="70">
        <v>379161</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45.6</v>
      </c>
      <c r="DF8" s="71">
        <v>85.4</v>
      </c>
      <c r="DG8" s="71">
        <v>69.900000000000006</v>
      </c>
      <c r="DH8" s="71">
        <v>59.6</v>
      </c>
      <c r="DI8" s="71">
        <v>51.8</v>
      </c>
      <c r="DJ8" s="68">
        <v>103.6</v>
      </c>
      <c r="DK8" s="71">
        <v>117.7</v>
      </c>
      <c r="DL8" s="71">
        <v>89.9</v>
      </c>
      <c r="DM8" s="71">
        <v>81.8</v>
      </c>
      <c r="DN8" s="71">
        <v>78.2</v>
      </c>
      <c r="DO8" s="71">
        <v>79.099999999999994</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2020-01-31T07:21:19Z</cp:lastPrinted>
  <dcterms:created xsi:type="dcterms:W3CDTF">2019-12-05T07:29:47Z</dcterms:created>
  <dcterms:modified xsi:type="dcterms:W3CDTF">2020-01-31T07:28:57Z</dcterms:modified>
  <cp:category/>
</cp:coreProperties>
</file>