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6.3.84\disk\総務課\経理係共有\２．下水道会計\B：決算\⑯：経営比較分析表\H30年度決算\提出用\"/>
    </mc:Choice>
  </mc:AlternateContent>
  <workbookProtection workbookAlgorithmName="SHA-512" workbookHashValue="H9hw8xS85x3Nm1evdG9ni++N0LNz1aZDI4UYuLu4w0D9nygpYXRmOl3nGuO+jW2h+uDCdpWyRtKh5gmIa0cmig==" workbookSaltValue="aoR/10vP2vJ6bKUlIaFQFA==" workbookSpinCount="100000" lockStructure="1"/>
  <bookViews>
    <workbookView xWindow="0" yWindow="0" windowWidth="28800" windowHeight="121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<sst xmlns="http://schemas.openxmlformats.org/spreadsheetml/2006/main" count="228" uniqueCount="114">
  <si>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</si>
  <si>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</si>
  <si>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</si>
  <si>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</si>
  <si>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</si>
  <si>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</si>
  <si>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</si>
  <si>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</si>
  <si>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</si>
  <si>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</si>
  <si>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</si>
  <si>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</si>
  <si>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</si>
  <si>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</si>
  <si>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</si>
  <si>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</si>
  <si>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</si>
  <si>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</si>
  <si>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</si>
  <si>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</si>
  <si>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</si>
  <si>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</si>
  <si>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</si>
  <si>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</si>
  <si>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</si>
  <si>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</si>
  <si>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</si>
  <si>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</si>
  <si>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</si>
  <si>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</si>
  <si>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</si>
  <si>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</si>
  <si>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</si>
  <si>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</si>
  <si>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</si>
  <si>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</si>
  <si>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</si>
  <si>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</si>
  <si>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</si>
  <si>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</si>
  <si>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</si>
  <si>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</si>
  <si>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</si>
  <si>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</si>
  <si>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</si>
  <si>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</si>
  <si>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</si>
  <si>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</si>
  <si>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</si>
  <si>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</si>
  <si>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</si>
  <si>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</si>
  <si>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</si>
  <si>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</si>
  <si>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</si>
  <si>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</si>
  <si>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</si>
  <si>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</si>
  <si>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</si>
  <si>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</si>
  <si>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</si>
  <si>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</si>
  <si>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</si>
  <si>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</si>
  <si>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</si>
  <si>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</si>
  <si>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</si>
  <si>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</si>
  <si>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</si>
  <si>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</si>
  <si>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</si>
  <si>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</si>
  <si>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</si>
  <si>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</si>
  <si>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</si>
  <si>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</si>
  <si>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</si>
  <si>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</si>
  <si>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</si>
  <si>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</si>
  <si>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</si>
  <si>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</si>
  <si>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</si>
  <si>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</si>
  <si>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</si>
  <si>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</si>
  <si>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</si>
  <si>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</si>
  <si>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</si>
  <si>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</si>
  <si>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</si>
  <si>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</si>
  <si>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</si>
  <si>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</si>
  <si>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</si>
  <si>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</si>
  <si>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</si>
  <si>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</si>
  <si>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</si>
  <si>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</si>
  <si>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</si>
  <si>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</si>
  <si>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</si>
  <si>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</si>
  <si>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</si>
  <si>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</si>
  <si>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</si>
  <si>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</si>
  <si>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</si>
  <si>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</si>
  <si>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</si>
  <si>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t>
    </r>
    <r>
      <rPr>
        <b/>
        <sz val="11"/>
        <color rgb="FFFF0000"/>
        <rFont val="ＭＳ ゴシック"/>
        <family val="3"/>
        <charset val="128"/>
      </rPr>
      <t>『収益的収支比率』</t>
    </r>
    <r>
      <rPr>
        <sz val="11"/>
        <color theme="1"/>
        <rFont val="ＭＳ ゴシック"/>
        <family val="3"/>
        <charset val="128"/>
      </rPr>
      <t>…経常的な費用が使用料等の総収益でどの程度賄われているかを示す指標。100％を下回り単年度収支で赤字が続いているため、今後も使用料収入の向上により健全な経営に努める必要がある。
④</t>
    </r>
    <r>
      <rPr>
        <b/>
        <sz val="11"/>
        <color rgb="FFFF0000"/>
        <rFont val="ＭＳ ゴシック"/>
        <family val="3"/>
        <charset val="128"/>
      </rPr>
      <t>『企業債残高対事業規模比率』</t>
    </r>
    <r>
      <rPr>
        <sz val="11"/>
        <color theme="1"/>
        <rFont val="ＭＳ ゴシック"/>
        <family val="3"/>
        <charset val="128"/>
      </rPr>
      <t>…使用料収入に対する企業債残高の割合であり、企業債残高の規模を表す指標。H26年度に整備が完了したため、比率は減少してきたが、区域内人口の減少により高くなった。
⑤</t>
    </r>
    <r>
      <rPr>
        <b/>
        <sz val="11"/>
        <color rgb="FFFF0000"/>
        <rFont val="ＭＳ ゴシック"/>
        <family val="3"/>
        <charset val="128"/>
      </rPr>
      <t>『経費回収率』</t>
    </r>
    <r>
      <rPr>
        <sz val="11"/>
        <color theme="1"/>
        <rFont val="ＭＳ ゴシック"/>
        <family val="3"/>
        <charset val="128"/>
      </rPr>
      <t>…汚水処理費用をどの程度使用料で賄えているかを示す指標。回収率は類似団体と同程度であるが、水洗化率が低いため100％未満である。水洗化の促進により使用料収入の確保に努めているところである。
⑥</t>
    </r>
    <r>
      <rPr>
        <b/>
        <sz val="11"/>
        <color rgb="FFFF0000"/>
        <rFont val="ＭＳ ゴシック"/>
        <family val="3"/>
        <charset val="128"/>
      </rPr>
      <t>『汚水処理原価』</t>
    </r>
    <r>
      <rPr>
        <sz val="11"/>
        <color theme="1"/>
        <rFont val="ＭＳ ゴシック"/>
        <family val="3"/>
        <charset val="128"/>
      </rPr>
      <t>…有収水量１㎥あたりについて、どれだけの費用がかかっているかを表す指標。類似団体と同程度であるが、有収水量の大幅な増加は見込まれず、今後も同水準で推移するものと推測される。
⑦</t>
    </r>
    <r>
      <rPr>
        <b/>
        <sz val="11"/>
        <color rgb="FFFF0000"/>
        <rFont val="ＭＳ ゴシック"/>
        <family val="3"/>
        <charset val="128"/>
      </rPr>
      <t>『施設利用率』</t>
    </r>
    <r>
      <rPr>
        <sz val="11"/>
        <color theme="1"/>
        <rFont val="ＭＳ ゴシック"/>
        <family val="3"/>
        <charset val="128"/>
      </rPr>
      <t>…処理場の処理能力に対する汚水量の割合で、施設の利用状況を判断する指標。平均値より低く、有収水量がほぼ横ばいの状態が続いている状況である。
⑧</t>
    </r>
    <r>
      <rPr>
        <b/>
        <sz val="11"/>
        <color rgb="FFFF0000"/>
        <rFont val="ＭＳ ゴシック"/>
        <family val="3"/>
        <charset val="128"/>
      </rPr>
      <t>『水洗化率』</t>
    </r>
    <r>
      <rPr>
        <sz val="11"/>
        <color theme="1"/>
        <rFont val="ＭＳ ゴシック"/>
        <family val="3"/>
        <charset val="128"/>
      </rPr>
      <t>…処理区域内で水洗便所を設置して汚水処理している人口の割合を表した指標。区域内の水洗化人口が減少したため昨年度から低下した。水質保全や収入増加の観点から、今後も水洗化の促進に取り組む必要がある。</t>
    </r>
    <rPh sb="177" eb="179">
      <t>クイキ</t>
    </rPh>
    <rPh sb="179" eb="180">
      <t>ナイ</t>
    </rPh>
    <rPh sb="180" eb="182">
      <t>ジンコウ</t>
    </rPh>
    <rPh sb="183" eb="185">
      <t>ゲンショウ</t>
    </rPh>
    <rPh sb="188" eb="189">
      <t>タカ</t>
    </rPh>
    <rPh sb="235" eb="237">
      <t>ルイジ</t>
    </rPh>
    <rPh sb="237" eb="239">
      <t>ダンタイ</t>
    </rPh>
    <rPh sb="240" eb="241">
      <t>ドウ</t>
    </rPh>
    <rPh sb="241" eb="243">
      <t>テイド</t>
    </rPh>
    <rPh sb="343" eb="345">
      <t>ルイジ</t>
    </rPh>
    <rPh sb="345" eb="347">
      <t>ダンタイ</t>
    </rPh>
    <rPh sb="348" eb="351">
      <t>ドウテイド</t>
    </rPh>
    <rPh sb="443" eb="444">
      <t>ヒク</t>
    </rPh>
    <rPh sb="453" eb="454">
      <t>ヨコ</t>
    </rPh>
    <rPh sb="457" eb="459">
      <t>ジョウタイ</t>
    </rPh>
    <rPh sb="460" eb="461">
      <t>ツヅ</t>
    </rPh>
    <rPh sb="465" eb="467">
      <t>ジョウキョウ</t>
    </rPh>
    <rPh sb="515" eb="517">
      <t>クイキ</t>
    </rPh>
    <rPh sb="517" eb="518">
      <t>ナイ</t>
    </rPh>
    <rPh sb="519" eb="522">
      <t>スイセンカ</t>
    </rPh>
    <rPh sb="522" eb="524">
      <t>ジンコウ</t>
    </rPh>
    <rPh sb="525" eb="527">
      <t>ゲンショウ</t>
    </rPh>
    <rPh sb="531" eb="534">
      <t>サクネンド</t>
    </rPh>
    <rPh sb="536" eb="538">
      <t>テイカ</t>
    </rPh>
    <phoneticPr fontId="4"/>
  </si>
  <si>
    <r>
      <t>③</t>
    </r>
    <r>
      <rPr>
        <b/>
        <sz val="11"/>
        <color rgb="FFFF0000"/>
        <rFont val="ＭＳ ゴシック"/>
        <family val="3"/>
        <charset val="128"/>
      </rPr>
      <t>『管渠改善率』</t>
    </r>
    <r>
      <rPr>
        <sz val="11"/>
        <color theme="1"/>
        <rFont val="ＭＳ ゴシック"/>
        <family val="3"/>
        <charset val="128"/>
      </rPr>
      <t>…当該年度に更新した管渠延長の割合を表した指標。管渠の更新をまだ実施していないため0％である。汚水管渠は、古いところで供用開始から21年が経過しているが、現在のところ老朽化は見られない。今後は将来的な経営に与える影響を考慮しながら老朽化対策について検討する必要がある。</t>
    </r>
    <phoneticPr fontId="4"/>
  </si>
  <si>
    <t>施設利用率や水洗化率が類似団体の平均値を下回っているが、当処理区域は過疎地域を含んでおり、今後の人口減少も否めないのが現状である。公共下水道事業会計（特定環境保全公共下水道事業を含む）は経営状況を的確に把握し、事業・サービスを将来にわたって持続的に提供していくために、平成31年度から公営企業会計へ移行した。今後も国の動向に注視し、県・近隣市町村等との情報共有及び連携を図りながら、経営戦略に基づき将来を見据えた持続可能で効率的な事業運営を行っていく方針である。</t>
    <rPh sb="65" eb="67">
      <t>コウキョウ</t>
    </rPh>
    <rPh sb="67" eb="69">
      <t>ゲスイ</t>
    </rPh>
    <rPh sb="69" eb="70">
      <t>ドウ</t>
    </rPh>
    <rPh sb="70" eb="72">
      <t>ジギョウ</t>
    </rPh>
    <rPh sb="72" eb="74">
      <t>カイケイ</t>
    </rPh>
    <rPh sb="75" eb="77">
      <t>トクテイ</t>
    </rPh>
    <rPh sb="77" eb="79">
      <t>カンキョウ</t>
    </rPh>
    <rPh sb="79" eb="81">
      <t>ホゼン</t>
    </rPh>
    <rPh sb="81" eb="83">
      <t>コウキョウ</t>
    </rPh>
    <rPh sb="83" eb="86">
      <t>ゲスイドウ</t>
    </rPh>
    <rPh sb="86" eb="88">
      <t>ジギョウ</t>
    </rPh>
    <rPh sb="89" eb="90">
      <t>フク</t>
    </rPh>
    <rPh sb="134" eb="136">
      <t>ヘイセイ</t>
    </rPh>
    <rPh sb="138" eb="140">
      <t>ネンド</t>
    </rPh>
    <rPh sb="142" eb="144">
      <t>コウエイ</t>
    </rPh>
    <rPh sb="149" eb="151">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</si>
</sst>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9F-4B9D-8B75-A84922553C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D29F-4B9D-8B75-A84922553C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28.36</c:v>
                </c:pt>
                <c:pt idx="1">
                  <c:v>31.64</c:v>
                </c:pt>
                <c:pt idx="2">
                  <c:v>33.28</c:v>
                </c:pt>
                <c:pt idx="3">
                  <c:v>33.43</c:v>
                </c:pt>
                <c:pt idx="4">
                  <c:v>33.130000000000003</c:v>
                </c:pt>
              </c:numCache>
            </c:numRef>
          </c:val>
          <c:extLst>
            <c:ext xmlns:c16="http://schemas.microsoft.com/office/drawing/2014/chart" uri="{C3380CC4-5D6E-409C-BE32-E72D297353CC}">
              <c16:uniqueId val="{00000000-EFFB-4BD9-9010-71617EED9D7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EFFB-4BD9-9010-71617EED9D7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71.52</c:v>
                </c:pt>
                <c:pt idx="1">
                  <c:v>72.930000000000007</c:v>
                </c:pt>
                <c:pt idx="2">
                  <c:v>74.69</c:v>
                </c:pt>
                <c:pt idx="3">
                  <c:v>76.37</c:v>
                </c:pt>
                <c:pt idx="4">
                  <c:v>75.87</c:v>
                </c:pt>
              </c:numCache>
            </c:numRef>
          </c:val>
          <c:extLst>
            <c:ext xmlns:c16="http://schemas.microsoft.com/office/drawing/2014/chart" uri="{C3380CC4-5D6E-409C-BE32-E72D297353CC}">
              <c16:uniqueId val="{00000000-AFE4-46E1-88A5-82CFD385B8F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AFE4-46E1-88A5-82CFD385B8F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70.91</c:v>
                </c:pt>
                <c:pt idx="1">
                  <c:v>85.28</c:v>
                </c:pt>
                <c:pt idx="2">
                  <c:v>95.56</c:v>
                </c:pt>
                <c:pt idx="3">
                  <c:v>87.65</c:v>
                </c:pt>
                <c:pt idx="4">
                  <c:v>83.81</c:v>
                </c:pt>
              </c:numCache>
            </c:numRef>
          </c:val>
          <c:extLst>
            <c:ext xmlns:c16="http://schemas.microsoft.com/office/drawing/2014/chart" uri="{C3380CC4-5D6E-409C-BE32-E72D297353CC}">
              <c16:uniqueId val="{00000000-CC1B-4059-B314-3936DC5A96D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1B-4059-B314-3936DC5A96D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35-4A7D-ADF3-06FA4B8246D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35-4A7D-ADF3-06FA4B8246D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DB-4330-B3EE-C948AFF25D0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DB-4330-B3EE-C948AFF25D0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FB-4C9C-8AAB-7A1EC67A548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FB-4C9C-8AAB-7A1EC67A548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E8-4B2F-A567-560D797EAA1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E8-4B2F-A567-560D797EAA1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1889</c:v>
                </c:pt>
                <c:pt idx="1">
                  <c:v>1560.72</c:v>
                </c:pt>
                <c:pt idx="2">
                  <c:v>931.34</c:v>
                </c:pt>
                <c:pt idx="3">
                  <c:v>897.98</c:v>
                </c:pt>
                <c:pt idx="4">
                  <c:v>921.89</c:v>
                </c:pt>
              </c:numCache>
            </c:numRef>
          </c:val>
          <c:extLst>
            <c:ext xmlns:c16="http://schemas.microsoft.com/office/drawing/2014/chart" uri="{C3380CC4-5D6E-409C-BE32-E72D297353CC}">
              <c16:uniqueId val="{00000000-8342-44DE-B540-E7B5761EFB5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8342-44DE-B540-E7B5761EFB5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54.83</c:v>
                </c:pt>
                <c:pt idx="1">
                  <c:v>74.599999999999994</c:v>
                </c:pt>
                <c:pt idx="2">
                  <c:v>90.2</c:v>
                </c:pt>
                <c:pt idx="3">
                  <c:v>77.78</c:v>
                </c:pt>
                <c:pt idx="4">
                  <c:v>71.010000000000005</c:v>
                </c:pt>
              </c:numCache>
            </c:numRef>
          </c:val>
          <c:extLst>
            <c:ext xmlns:c16="http://schemas.microsoft.com/office/drawing/2014/chart" uri="{C3380CC4-5D6E-409C-BE32-E72D297353CC}">
              <c16:uniqueId val="{00000000-C15C-4787-8C15-DB1F291396E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C15C-4787-8C15-DB1F291396E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344.49</c:v>
                </c:pt>
                <c:pt idx="1">
                  <c:v>253.77</c:v>
                </c:pt>
                <c:pt idx="2">
                  <c:v>204.5</c:v>
                </c:pt>
                <c:pt idx="3">
                  <c:v>238</c:v>
                </c:pt>
                <c:pt idx="4">
                  <c:v>222.22</c:v>
                </c:pt>
              </c:numCache>
            </c:numRef>
          </c:val>
          <c:extLst>
            <c:ext xmlns:c16="http://schemas.microsoft.com/office/drawing/2014/chart" uri="{C3380CC4-5D6E-409C-BE32-E72D297353CC}">
              <c16:uniqueId val="{00000000-9C69-4841-AFCF-4E661CFCC69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9C69-4841-AFCF-4E661CFCC69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K14" sqref="BK1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中津市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84344</v>
      </c>
      <c r="AM8" s="68"/>
      <c r="AN8" s="68"/>
      <c r="AO8" s="68"/>
      <c r="AP8" s="68"/>
      <c r="AQ8" s="68"/>
      <c r="AR8" s="68"/>
      <c r="AS8" s="68"/>
      <c r="AT8" s="67">
        <f>データ!T6</f>
        <v>491.53</v>
      </c>
      <c r="AU8" s="67"/>
      <c r="AV8" s="67"/>
      <c r="AW8" s="67"/>
      <c r="AX8" s="67"/>
      <c r="AY8" s="67"/>
      <c r="AZ8" s="67"/>
      <c r="BA8" s="67"/>
      <c r="BB8" s="67">
        <f>データ!U6</f>
        <v>171.59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4.2300000000000004</v>
      </c>
      <c r="Q10" s="67"/>
      <c r="R10" s="67"/>
      <c r="S10" s="67"/>
      <c r="T10" s="67"/>
      <c r="U10" s="67"/>
      <c r="V10" s="67"/>
      <c r="W10" s="67">
        <f>データ!Q6</f>
        <v>84.5</v>
      </c>
      <c r="X10" s="67"/>
      <c r="Y10" s="67"/>
      <c r="Z10" s="67"/>
      <c r="AA10" s="67"/>
      <c r="AB10" s="67"/>
      <c r="AC10" s="67"/>
      <c r="AD10" s="68">
        <f>データ!R6</f>
        <v>3240</v>
      </c>
      <c r="AE10" s="68"/>
      <c r="AF10" s="68"/>
      <c r="AG10" s="68"/>
      <c r="AH10" s="68"/>
      <c r="AI10" s="68"/>
      <c r="AJ10" s="68"/>
      <c r="AK10" s="2"/>
      <c r="AL10" s="68">
        <f>データ!V6</f>
        <v>3551</v>
      </c>
      <c r="AM10" s="68"/>
      <c r="AN10" s="68"/>
      <c r="AO10" s="68"/>
      <c r="AP10" s="68"/>
      <c r="AQ10" s="68"/>
      <c r="AR10" s="68"/>
      <c r="AS10" s="68"/>
      <c r="AT10" s="67">
        <f>データ!W6</f>
        <v>2</v>
      </c>
      <c r="AU10" s="67"/>
      <c r="AV10" s="67"/>
      <c r="AW10" s="67"/>
      <c r="AX10" s="67"/>
      <c r="AY10" s="67"/>
      <c r="AZ10" s="67"/>
      <c r="BA10" s="67"/>
      <c r="BB10" s="67">
        <f>データ!X6</f>
        <v>1775.5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44</v>
      </c>
      <c r="O86" s="26" t="str">
        <f>データ!EO6</f>
        <v>【0.12】</v>
      </c>
    </row>
  </sheetData>
  <sheetProtection algorithmName="SHA-512" hashValue="/qDAVWL0wDKlMaKeYUmS/9+Xy4y+fnWa0TT/SbvrvBuPOKcs3jmH2SBn8x76YQaSLTbRxSJ8pSeujxL1qsETjA==" saltValue="r6wuTOIo15w9fFmNZoAe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442038</v>
      </c>
      <c r="D6" s="33">
        <f t="shared" si="3"/>
        <v>47</v>
      </c>
      <c r="E6" s="33">
        <f t="shared" si="3"/>
        <v>17</v>
      </c>
      <c r="F6" s="33">
        <f t="shared" si="3"/>
        <v>4</v>
      </c>
      <c r="G6" s="33">
        <f t="shared" si="3"/>
        <v>0</v>
      </c>
      <c r="H6" s="33" t="str">
        <f t="shared" si="3"/>
        <v>大分県　中津市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4.2300000000000004</v>
      </c>
      <c r="Q6" s="34">
        <f t="shared" si="3"/>
        <v>84.5</v>
      </c>
      <c r="R6" s="34">
        <f t="shared" si="3"/>
        <v>3240</v>
      </c>
      <c r="S6" s="34">
        <f t="shared" si="3"/>
        <v>84344</v>
      </c>
      <c r="T6" s="34">
        <f t="shared" si="3"/>
        <v>491.53</v>
      </c>
      <c r="U6" s="34">
        <f t="shared" si="3"/>
        <v>171.59</v>
      </c>
      <c r="V6" s="34">
        <f t="shared" si="3"/>
        <v>3551</v>
      </c>
      <c r="W6" s="34">
        <f t="shared" si="3"/>
        <v>2</v>
      </c>
      <c r="X6" s="34">
        <f t="shared" si="3"/>
        <v>1775.5</v>
      </c>
      <c r="Y6" s="35">
        <f>IF(Y7="",NA(),Y7)</f>
        <v>70.91</v>
      </c>
      <c r="Z6" s="35">
        <f t="shared" ref="Z6:AH6" si="4">IF(Z7="",NA(),Z7)</f>
        <v>85.28</v>
      </c>
      <c r="AA6" s="35">
        <f t="shared" si="4"/>
        <v>95.56</v>
      </c>
      <c r="AB6" s="35">
        <f t="shared" si="4"/>
        <v>87.65</v>
      </c>
      <c r="AC6" s="35">
        <f t="shared" si="4"/>
        <v>83.81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1889</v>
      </c>
      <c r="BG6" s="35">
        <f t="shared" ref="BG6:BO6" si="7">IF(BG7="",NA(),BG7)</f>
        <v>1560.72</v>
      </c>
      <c r="BH6" s="35">
        <f t="shared" si="7"/>
        <v>931.34</v>
      </c>
      <c r="BI6" s="35">
        <f t="shared" si="7"/>
        <v>897.98</v>
      </c>
      <c r="BJ6" s="35">
        <f t="shared" si="7"/>
        <v>921.89</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54.83</v>
      </c>
      <c r="BR6" s="35">
        <f t="shared" ref="BR6:BZ6" si="8">IF(BR7="",NA(),BR7)</f>
        <v>74.599999999999994</v>
      </c>
      <c r="BS6" s="35">
        <f t="shared" si="8"/>
        <v>90.2</v>
      </c>
      <c r="BT6" s="35">
        <f t="shared" si="8"/>
        <v>77.78</v>
      </c>
      <c r="BU6" s="35">
        <f t="shared" si="8"/>
        <v>71.010000000000005</v>
      </c>
      <c r="BV6" s="35">
        <f t="shared" si="8"/>
        <v>66.56</v>
      </c>
      <c r="BW6" s="35">
        <f t="shared" si="8"/>
        <v>66.22</v>
      </c>
      <c r="BX6" s="35">
        <f t="shared" si="8"/>
        <v>69.87</v>
      </c>
      <c r="BY6" s="35">
        <f t="shared" si="8"/>
        <v>74.3</v>
      </c>
      <c r="BZ6" s="35">
        <f t="shared" si="8"/>
        <v>72.260000000000005</v>
      </c>
      <c r="CA6" s="34" t="str">
        <f>IF(CA7="","",IF(CA7="-","【-】","【"&amp;SUBSTITUTE(TEXT(CA7,"#,##0.00"),"-","△")&amp;"】"))</f>
        <v>【74.48】</v>
      </c>
      <c r="CB6" s="35">
        <f>IF(CB7="",NA(),CB7)</f>
        <v>344.49</v>
      </c>
      <c r="CC6" s="35">
        <f t="shared" ref="CC6:CK6" si="9">IF(CC7="",NA(),CC7)</f>
        <v>253.77</v>
      </c>
      <c r="CD6" s="35">
        <f t="shared" si="9"/>
        <v>204.5</v>
      </c>
      <c r="CE6" s="35">
        <f t="shared" si="9"/>
        <v>238</v>
      </c>
      <c r="CF6" s="35">
        <f t="shared" si="9"/>
        <v>222.22</v>
      </c>
      <c r="CG6" s="35">
        <f t="shared" si="9"/>
        <v>244.29</v>
      </c>
      <c r="CH6" s="35">
        <f t="shared" si="9"/>
        <v>246.72</v>
      </c>
      <c r="CI6" s="35">
        <f t="shared" si="9"/>
        <v>234.96</v>
      </c>
      <c r="CJ6" s="35">
        <f t="shared" si="9"/>
        <v>221.81</v>
      </c>
      <c r="CK6" s="35">
        <f t="shared" si="9"/>
        <v>230.02</v>
      </c>
      <c r="CL6" s="34" t="str">
        <f>IF(CL7="","",IF(CL7="-","【-】","【"&amp;SUBSTITUTE(TEXT(CL7,"#,##0.00"),"-","△")&amp;"】"))</f>
        <v>【219.46】</v>
      </c>
      <c r="CM6" s="35">
        <f>IF(CM7="",NA(),CM7)</f>
        <v>28.36</v>
      </c>
      <c r="CN6" s="35">
        <f t="shared" ref="CN6:CV6" si="10">IF(CN7="",NA(),CN7)</f>
        <v>31.64</v>
      </c>
      <c r="CO6" s="35">
        <f t="shared" si="10"/>
        <v>33.28</v>
      </c>
      <c r="CP6" s="35">
        <f t="shared" si="10"/>
        <v>33.43</v>
      </c>
      <c r="CQ6" s="35">
        <f t="shared" si="10"/>
        <v>33.130000000000003</v>
      </c>
      <c r="CR6" s="35">
        <f t="shared" si="10"/>
        <v>43.58</v>
      </c>
      <c r="CS6" s="35">
        <f t="shared" si="10"/>
        <v>41.35</v>
      </c>
      <c r="CT6" s="35">
        <f t="shared" si="10"/>
        <v>42.9</v>
      </c>
      <c r="CU6" s="35">
        <f t="shared" si="10"/>
        <v>43.36</v>
      </c>
      <c r="CV6" s="35">
        <f t="shared" si="10"/>
        <v>42.56</v>
      </c>
      <c r="CW6" s="34" t="str">
        <f>IF(CW7="","",IF(CW7="-","【-】","【"&amp;SUBSTITUTE(TEXT(CW7,"#,##0.00"),"-","△")&amp;"】"))</f>
        <v>【42.82】</v>
      </c>
      <c r="CX6" s="35">
        <f>IF(CX7="",NA(),CX7)</f>
        <v>71.52</v>
      </c>
      <c r="CY6" s="35">
        <f t="shared" ref="CY6:DG6" si="11">IF(CY7="",NA(),CY7)</f>
        <v>72.930000000000007</v>
      </c>
      <c r="CZ6" s="35">
        <f t="shared" si="11"/>
        <v>74.69</v>
      </c>
      <c r="DA6" s="35">
        <f t="shared" si="11"/>
        <v>76.37</v>
      </c>
      <c r="DB6" s="35">
        <f t="shared" si="11"/>
        <v>75.87</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442038</v>
      </c>
      <c r="D7" s="37">
        <v>47</v>
      </c>
      <c r="E7" s="37">
        <v>17</v>
      </c>
      <c r="F7" s="37">
        <v>4</v>
      </c>
      <c r="G7" s="37">
        <v>0</v>
      </c>
      <c r="H7" s="37" t="s">
        <v>98</v>
      </c>
      <c r="I7" s="37" t="s">
        <v>99</v>
      </c>
      <c r="J7" s="37" t="s">
        <v>100</v>
      </c>
      <c r="K7" s="37" t="s">
        <v>101</v>
      </c>
      <c r="L7" s="37" t="s">
        <v>102</v>
      </c>
      <c r="M7" s="37" t="s">
        <v>103</v>
      </c>
      <c r="N7" s="38" t="s">
        <v>104</v>
      </c>
      <c r="O7" s="38" t="s">
        <v>105</v>
      </c>
      <c r="P7" s="38">
        <v>4.2300000000000004</v>
      </c>
      <c r="Q7" s="38">
        <v>84.5</v>
      </c>
      <c r="R7" s="38">
        <v>3240</v>
      </c>
      <c r="S7" s="38">
        <v>84344</v>
      </c>
      <c r="T7" s="38">
        <v>491.53</v>
      </c>
      <c r="U7" s="38">
        <v>171.59</v>
      </c>
      <c r="V7" s="38">
        <v>3551</v>
      </c>
      <c r="W7" s="38">
        <v>2</v>
      </c>
      <c r="X7" s="38">
        <v>1775.5</v>
      </c>
      <c r="Y7" s="38">
        <v>70.91</v>
      </c>
      <c r="Z7" s="38">
        <v>85.28</v>
      </c>
      <c r="AA7" s="38">
        <v>95.56</v>
      </c>
      <c r="AB7" s="38">
        <v>87.65</v>
      </c>
      <c r="AC7" s="38">
        <v>83.81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1889</v>
      </c>
      <c r="BG7" s="38">
        <v>1560.72</v>
      </c>
      <c r="BH7" s="38">
        <v>931.34</v>
      </c>
      <c r="BI7" s="38">
        <v>897.98</v>
      </c>
      <c r="BJ7" s="38">
        <v>921.89</v>
      </c>
      <c r="BK7" s="38">
        <v>1436</v>
      </c>
      <c r="BL7" s="38">
        <v>1434.89</v>
      </c>
      <c r="BM7" s="38">
        <v>1298.9100000000001</v>
      </c>
      <c r="BN7" s="38">
        <v>1243.71</v>
      </c>
      <c r="BO7" s="38">
        <v>1194.1500000000001</v>
      </c>
      <c r="BP7" s="38">
        <v>1209.4000000000001</v>
      </c>
      <c r="BQ7" s="38">
        <v>54.83</v>
      </c>
      <c r="BR7" s="38">
        <v>74.599999999999994</v>
      </c>
      <c r="BS7" s="38">
        <v>90.2</v>
      </c>
      <c r="BT7" s="38">
        <v>77.78</v>
      </c>
      <c r="BU7" s="38">
        <v>71.010000000000005</v>
      </c>
      <c r="BV7" s="38">
        <v>66.56</v>
      </c>
      <c r="BW7" s="38">
        <v>66.22</v>
      </c>
      <c r="BX7" s="38">
        <v>69.87</v>
      </c>
      <c r="BY7" s="38">
        <v>74.3</v>
      </c>
      <c r="BZ7" s="38">
        <v>72.260000000000005</v>
      </c>
      <c r="CA7" s="38">
        <v>74.48</v>
      </c>
      <c r="CB7" s="38">
        <v>344.49</v>
      </c>
      <c r="CC7" s="38">
        <v>253.77</v>
      </c>
      <c r="CD7" s="38">
        <v>204.5</v>
      </c>
      <c r="CE7" s="38">
        <v>238</v>
      </c>
      <c r="CF7" s="38">
        <v>222.22</v>
      </c>
      <c r="CG7" s="38">
        <v>244.29</v>
      </c>
      <c r="CH7" s="38">
        <v>246.72</v>
      </c>
      <c r="CI7" s="38">
        <v>234.96</v>
      </c>
      <c r="CJ7" s="38">
        <v>221.81</v>
      </c>
      <c r="CK7" s="38">
        <v>230.02</v>
      </c>
      <c r="CL7" s="38">
        <v>219.46</v>
      </c>
      <c r="CM7" s="38">
        <v>28.36</v>
      </c>
      <c r="CN7" s="38">
        <v>31.64</v>
      </c>
      <c r="CO7" s="38">
        <v>33.28</v>
      </c>
      <c r="CP7" s="38">
        <v>33.43</v>
      </c>
      <c r="CQ7" s="38">
        <v>33.130000000000003</v>
      </c>
      <c r="CR7" s="38">
        <v>43.58</v>
      </c>
      <c r="CS7" s="38">
        <v>41.35</v>
      </c>
      <c r="CT7" s="38">
        <v>42.9</v>
      </c>
      <c r="CU7" s="38">
        <v>43.36</v>
      </c>
      <c r="CV7" s="38">
        <v>42.56</v>
      </c>
      <c r="CW7" s="38">
        <v>42.82</v>
      </c>
      <c r="CX7" s="38">
        <v>71.52</v>
      </c>
      <c r="CY7" s="38">
        <v>72.930000000000007</v>
      </c>
      <c r="CZ7" s="38">
        <v>74.69</v>
      </c>
      <c r="DA7" s="38">
        <v>76.37</v>
      </c>
      <c r="DB7" s="38">
        <v>75.87</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内部情報</cp:lastModifiedBy>
  <dcterms:created xsi:type="dcterms:W3CDTF">2019-12-05T05:14:50Z</dcterms:created>
  <dcterms:modified xsi:type="dcterms:W3CDTF">2020-01-22T04:49:48Z</dcterms:modified>
  <cp:category/>
</cp:coreProperties>
</file>