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6.3.84\disk\総務課\経理係共有\２．下水道会計\B：決算\⑯：経営比較分析表\H30年度決算\提出用\"/>
    </mc:Choice>
  </mc:AlternateContent>
  <workbookProtection workbookAlgorithmName="SHA-512" workbookHashValue="A/x1oEdMXj+LHCRLqWoegc+VZ8wY9vobKF9EnenbS1O7AFwyv0DmNM+eAny02rlAav8GFG0/LPQ8FMJwKaGpoA==" workbookSaltValue="hjL9TMEpDR9ryKba7pz5wQ==" workbookSpinCount="100000" lockStructure="1"/>
  <bookViews>
    <workbookView xWindow="0" yWindow="0" windowWidth="28800" windowHeight="121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<sst xmlns="http://schemas.openxmlformats.org/spreadsheetml/2006/main" count="228" uniqueCount="113">
  <si>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</si>
  <si>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</si>
  <si>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</si>
  <si>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</si>
  <si>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</si>
  <si>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</si>
  <si>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</si>
  <si>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</si>
  <si>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</si>
  <si>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</si>
  <si>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</si>
  <si>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</si>
  <si>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</si>
  <si>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</si>
  <si>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</si>
  <si>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</si>
  <si>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</si>
  <si>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</si>
  <si>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</si>
  <si>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</si>
  <si>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</si>
  <si>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</si>
  <si>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</si>
  <si>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</si>
  <si>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</si>
  <si>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</si>
  <si>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</si>
  <si>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</si>
  <si>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</si>
  <si>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</si>
  <si>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</si>
  <si>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</si>
  <si>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</si>
  <si>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</si>
  <si>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</si>
  <si>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</si>
  <si>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</si>
  <si>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</si>
  <si>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</si>
  <si>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</si>
  <si>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</si>
  <si>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</si>
  <si>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</si>
  <si>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</si>
  <si>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</si>
  <si>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</si>
  <si>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</si>
  <si>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</si>
  <si>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</si>
  <si>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</si>
  <si>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</si>
  <si>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</si>
  <si>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</si>
  <si>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</si>
  <si>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</si>
  <si>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</si>
  <si>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</si>
  <si>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</si>
  <si>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</si>
  <si>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</si>
  <si>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</si>
  <si>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</si>
  <si>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</si>
  <si>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</si>
  <si>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</si>
  <si>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</si>
  <si>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</si>
  <si>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</si>
  <si>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</si>
  <si>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</si>
  <si>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</si>
  <si>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</si>
  <si>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</si>
  <si>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</si>
  <si>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</si>
  <si>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</si>
  <si>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</si>
  <si>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</si>
  <si>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</si>
  <si>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</si>
  <si>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</si>
  <si>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</si>
  <si>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</si>
  <si>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</si>
  <si>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</si>
  <si>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</si>
  <si>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</si>
  <si>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</si>
  <si>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</si>
  <si>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</si>
  <si>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</si>
  <si>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</si>
  <si>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</si>
  <si>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</si>
  <si>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</si>
  <si>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</si>
  <si>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</si>
  <si>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</si>
  <si>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</si>
  <si>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</si>
  <si>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</si>
  <si>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</si>
  <si>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</si>
  <si>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</si>
  <si>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</si>
  <si>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</si>
  <si>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</si>
  <si>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</si>
  <si>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</si>
  <si>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</si>
  <si>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①</t>
    </r>
    <r>
      <rPr>
        <b/>
        <sz val="11"/>
        <color rgb="FFFF0000"/>
        <rFont val="ＭＳ ゴシック"/>
        <family val="3"/>
        <charset val="128"/>
      </rPr>
      <t>『収益的収支比率』</t>
    </r>
    <r>
      <rPr>
        <sz val="11"/>
        <color theme="1"/>
        <rFont val="ＭＳ ゴシック"/>
        <family val="3"/>
        <charset val="128"/>
      </rPr>
      <t>…経常的な費用が使用料等の収益でどの程度賄われているかを示す指標。企業会計移行の関係で打切決算を行ったため、100％を超えている。
④</t>
    </r>
    <r>
      <rPr>
        <b/>
        <sz val="11"/>
        <color rgb="FFFF0000"/>
        <rFont val="ＭＳ ゴシック"/>
        <family val="3"/>
        <charset val="128"/>
      </rPr>
      <t>『企業債残高対事業規模比率』</t>
    </r>
    <r>
      <rPr>
        <sz val="11"/>
        <color theme="1"/>
        <rFont val="ＭＳ ゴシック"/>
        <family val="3"/>
        <charset val="128"/>
      </rPr>
      <t>…使用料収入に対する企業債残高の割合であり、企業債残高の規模を表す指標。企業債残高の減少により低くなっているが、更新事業等の実施により比率が高くなる見込みである。
⑤</t>
    </r>
    <r>
      <rPr>
        <b/>
        <sz val="11"/>
        <color rgb="FFFF0000"/>
        <rFont val="ＭＳ ゴシック"/>
        <family val="3"/>
        <charset val="128"/>
      </rPr>
      <t>『経費回収率』</t>
    </r>
    <r>
      <rPr>
        <sz val="11"/>
        <color theme="1"/>
        <rFont val="ＭＳ ゴシック"/>
        <family val="3"/>
        <charset val="128"/>
      </rPr>
      <t>…汚水処理費用をどの程度使用料で賄えているかを示す指標。企業会計移行の関係で打切決算を行ったため100％を超えている。さらなる使用料収入の確保と維持管理費縮減に努める必要がある。
⑥</t>
    </r>
    <r>
      <rPr>
        <b/>
        <sz val="11"/>
        <color rgb="FFFF0000"/>
        <rFont val="ＭＳ ゴシック"/>
        <family val="3"/>
        <charset val="128"/>
      </rPr>
      <t>『汚水処理原価』</t>
    </r>
    <r>
      <rPr>
        <sz val="11"/>
        <color theme="1"/>
        <rFont val="ＭＳ ゴシック"/>
        <family val="3"/>
        <charset val="128"/>
      </rPr>
      <t>…有収水量１㎥あたりについて、どれだけの費用がかかっているかを表す指標。企業会計移行の関係で打切決算を行ったため平均値を下回っている。まだ整備途中で建設投資額が多く水洗化率が低いため、今後も高水準で推移していく見込みである。
⑦</t>
    </r>
    <r>
      <rPr>
        <b/>
        <sz val="11"/>
        <color rgb="FFFF0000"/>
        <rFont val="ＭＳ ゴシック"/>
        <family val="3"/>
        <charset val="128"/>
      </rPr>
      <t>『施設利用率』</t>
    </r>
    <r>
      <rPr>
        <sz val="11"/>
        <color theme="1"/>
        <rFont val="ＭＳ ゴシック"/>
        <family val="3"/>
        <charset val="128"/>
      </rPr>
      <t>…処理場の処理能力に対する汚水量の割合で、施設の利用状況を判断する指標。水洗化率が低いため平均値を下回っている。
⑧</t>
    </r>
    <r>
      <rPr>
        <b/>
        <sz val="11"/>
        <color rgb="FFFF0000"/>
        <rFont val="ＭＳ ゴシック"/>
        <family val="3"/>
        <charset val="128"/>
      </rPr>
      <t>『水洗化率』</t>
    </r>
    <r>
      <rPr>
        <sz val="11"/>
        <color theme="1"/>
        <rFont val="ＭＳ ゴシック"/>
        <family val="3"/>
        <charset val="128"/>
      </rPr>
      <t>…処理区域内で水洗便所を設置して汚水処理している人口の割合を表した指標。平成30年度は供用開始人口が多かったため若干低下している。水質保全や収入増加の観点から、今後も水洗化の促進に取り組む必要がある。</t>
    </r>
    <rPh sb="43" eb="45">
      <t>キギョウ</t>
    </rPh>
    <rPh sb="45" eb="47">
      <t>カイケイ</t>
    </rPh>
    <rPh sb="47" eb="49">
      <t>イコウ</t>
    </rPh>
    <rPh sb="50" eb="52">
      <t>カンケイ</t>
    </rPh>
    <rPh sb="53" eb="55">
      <t>ウチキ</t>
    </rPh>
    <rPh sb="55" eb="57">
      <t>ケッサン</t>
    </rPh>
    <rPh sb="58" eb="59">
      <t>オコナ</t>
    </rPh>
    <rPh sb="69" eb="70">
      <t>コ</t>
    </rPh>
    <rPh sb="127" eb="129">
      <t>キギョウ</t>
    </rPh>
    <rPh sb="129" eb="130">
      <t>サイ</t>
    </rPh>
    <rPh sb="130" eb="132">
      <t>ザンダカ</t>
    </rPh>
    <rPh sb="133" eb="135">
      <t>ゲンショウ</t>
    </rPh>
    <rPh sb="138" eb="139">
      <t>ヒク</t>
    </rPh>
    <rPh sb="147" eb="149">
      <t>コウシン</t>
    </rPh>
    <rPh sb="149" eb="151">
      <t>ジギョウ</t>
    </rPh>
    <rPh sb="151" eb="152">
      <t>トウ</t>
    </rPh>
    <rPh sb="153" eb="155">
      <t>ジッシ</t>
    </rPh>
    <rPh sb="158" eb="160">
      <t>ヒリツ</t>
    </rPh>
    <rPh sb="161" eb="162">
      <t>タカ</t>
    </rPh>
    <rPh sb="165" eb="167">
      <t>ミコ</t>
    </rPh>
    <rPh sb="209" eb="211">
      <t>キギョウ</t>
    </rPh>
    <rPh sb="211" eb="213">
      <t>カイケイ</t>
    </rPh>
    <rPh sb="213" eb="215">
      <t>イコウ</t>
    </rPh>
    <rPh sb="216" eb="218">
      <t>カンケイ</t>
    </rPh>
    <rPh sb="219" eb="221">
      <t>ウチキ</t>
    </rPh>
    <rPh sb="221" eb="223">
      <t>ケッサン</t>
    </rPh>
    <rPh sb="224" eb="225">
      <t>オコナ</t>
    </rPh>
    <rPh sb="234" eb="235">
      <t>コ</t>
    </rPh>
    <rPh sb="316" eb="318">
      <t>キギョウ</t>
    </rPh>
    <rPh sb="318" eb="320">
      <t>カイケイ</t>
    </rPh>
    <rPh sb="320" eb="322">
      <t>イコウ</t>
    </rPh>
    <rPh sb="323" eb="325">
      <t>カンケイ</t>
    </rPh>
    <rPh sb="326" eb="328">
      <t>ウチキ</t>
    </rPh>
    <rPh sb="328" eb="330">
      <t>ケッサン</t>
    </rPh>
    <rPh sb="331" eb="332">
      <t>オコナ</t>
    </rPh>
    <rPh sb="336" eb="339">
      <t>ヘイキンチ</t>
    </rPh>
    <rPh sb="340" eb="342">
      <t>シタマワ</t>
    </rPh>
    <rPh sb="501" eb="503">
      <t>ヘイセイ</t>
    </rPh>
    <rPh sb="505" eb="507">
      <t>ネンド</t>
    </rPh>
    <rPh sb="508" eb="510">
      <t>キョウヨウ</t>
    </rPh>
    <rPh sb="510" eb="512">
      <t>カイシ</t>
    </rPh>
    <rPh sb="512" eb="514">
      <t>ジンコウ</t>
    </rPh>
    <rPh sb="515" eb="516">
      <t>オオ</t>
    </rPh>
    <rPh sb="521" eb="523">
      <t>ジャッカン</t>
    </rPh>
    <rPh sb="523" eb="525">
      <t>テイカ</t>
    </rPh>
    <phoneticPr fontId="4"/>
  </si>
  <si>
    <r>
      <t>③</t>
    </r>
    <r>
      <rPr>
        <b/>
        <sz val="11"/>
        <color rgb="FFFF0000"/>
        <rFont val="ＭＳ ゴシック"/>
        <family val="3"/>
        <charset val="128"/>
      </rPr>
      <t>『管渠改善率』</t>
    </r>
    <r>
      <rPr>
        <sz val="11"/>
        <color theme="1"/>
        <rFont val="ＭＳ ゴシック"/>
        <family val="3"/>
        <charset val="128"/>
      </rPr>
      <t>…当該年度に更新した管渠延長の割合を表した指標。管渠の更新をまだ実施していないため0％である。供用開始から34年経過しており、耐用年数50年には達していないが、毎年管路の損傷劣化箇所について調査している状況である。今後は将来的な経営に与える影響を考慮しながら老朽化対策について検討する必要がある。</t>
    </r>
    <phoneticPr fontId="4"/>
  </si>
  <si>
    <t>類似団体と比較すると、水洗化率が平均値を大きく下回っており接続の促進により収入確保につなげる必要がある。公共下水道事業会計は経営状況を的確に把握し、事業・サービスを将来にわたって持続的に提供していくために平成31年度から公営企業会計に移行した。今後も国の動向に注視し、県・近隣市町村等との情報共有及び連携を図りながら、経営戦略に基づき将来を見据えた持続可能で効率的な事業運営を行っていく方針である。</t>
    <rPh sb="52" eb="54">
      <t>コウキョウ</t>
    </rPh>
    <rPh sb="54" eb="56">
      <t>ゲスイ</t>
    </rPh>
    <rPh sb="56" eb="57">
      <t>ドウ</t>
    </rPh>
    <rPh sb="57" eb="59">
      <t>ジギョウ</t>
    </rPh>
    <rPh sb="59" eb="61">
      <t>カイケイ</t>
    </rPh>
    <rPh sb="102" eb="104">
      <t>ヘイセイ</t>
    </rPh>
    <rPh sb="106" eb="108">
      <t>ネンド</t>
    </rPh>
    <rPh sb="110" eb="112">
      <t>コウエイ</t>
    </rPh>
    <rPh sb="112" eb="114">
      <t>キギョウ</t>
    </rPh>
    <rPh sb="114" eb="116">
      <t>カイケイ</t>
    </rPh>
    <rPh sb="117" eb="119">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</si>
</sst>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87-42E8-BF98-8C000E68410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0.17</c:v>
                </c:pt>
                <c:pt idx="3">
                  <c:v>0.13</c:v>
                </c:pt>
                <c:pt idx="4">
                  <c:v>0.1</c:v>
                </c:pt>
              </c:numCache>
            </c:numRef>
          </c:val>
          <c:smooth val="0"/>
          <c:extLst>
            <c:ext xmlns:c16="http://schemas.microsoft.com/office/drawing/2014/chart" uri="{C3380CC4-5D6E-409C-BE32-E72D297353CC}">
              <c16:uniqueId val="{00000001-B587-42E8-BF98-8C000E68410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70.010000000000005</c:v>
                </c:pt>
                <c:pt idx="1">
                  <c:v>54.93</c:v>
                </c:pt>
                <c:pt idx="2">
                  <c:v>55.53</c:v>
                </c:pt>
                <c:pt idx="3">
                  <c:v>56.63</c:v>
                </c:pt>
                <c:pt idx="4">
                  <c:v>57.99</c:v>
                </c:pt>
              </c:numCache>
            </c:numRef>
          </c:val>
          <c:extLst>
            <c:ext xmlns:c16="http://schemas.microsoft.com/office/drawing/2014/chart" uri="{C3380CC4-5D6E-409C-BE32-E72D297353CC}">
              <c16:uniqueId val="{00000000-CCB8-4064-9CB2-C1776550B83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64.67</c:v>
                </c:pt>
                <c:pt idx="3">
                  <c:v>64.959999999999994</c:v>
                </c:pt>
                <c:pt idx="4">
                  <c:v>65.040000000000006</c:v>
                </c:pt>
              </c:numCache>
            </c:numRef>
          </c:val>
          <c:smooth val="0"/>
          <c:extLst>
            <c:ext xmlns:c16="http://schemas.microsoft.com/office/drawing/2014/chart" uri="{C3380CC4-5D6E-409C-BE32-E72D297353CC}">
              <c16:uniqueId val="{00000001-CCB8-4064-9CB2-C1776550B83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78.62</c:v>
                </c:pt>
                <c:pt idx="1">
                  <c:v>79.14</c:v>
                </c:pt>
                <c:pt idx="2">
                  <c:v>79.11</c:v>
                </c:pt>
                <c:pt idx="3">
                  <c:v>80.34</c:v>
                </c:pt>
                <c:pt idx="4">
                  <c:v>79.650000000000006</c:v>
                </c:pt>
              </c:numCache>
            </c:numRef>
          </c:val>
          <c:extLst>
            <c:ext xmlns:c16="http://schemas.microsoft.com/office/drawing/2014/chart" uri="{C3380CC4-5D6E-409C-BE32-E72D297353CC}">
              <c16:uniqueId val="{00000000-7F3B-4B4C-B69F-CFF1AB7EBF9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91.76</c:v>
                </c:pt>
                <c:pt idx="3">
                  <c:v>92.3</c:v>
                </c:pt>
                <c:pt idx="4">
                  <c:v>92.55</c:v>
                </c:pt>
              </c:numCache>
            </c:numRef>
          </c:val>
          <c:smooth val="0"/>
          <c:extLst>
            <c:ext xmlns:c16="http://schemas.microsoft.com/office/drawing/2014/chart" uri="{C3380CC4-5D6E-409C-BE32-E72D297353CC}">
              <c16:uniqueId val="{00000001-7F3B-4B4C-B69F-CFF1AB7EBF9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90.84</c:v>
                </c:pt>
                <c:pt idx="1">
                  <c:v>92.42</c:v>
                </c:pt>
                <c:pt idx="2">
                  <c:v>89.49</c:v>
                </c:pt>
                <c:pt idx="3">
                  <c:v>87.8</c:v>
                </c:pt>
                <c:pt idx="4">
                  <c:v>100.51</c:v>
                </c:pt>
              </c:numCache>
            </c:numRef>
          </c:val>
          <c:extLst>
            <c:ext xmlns:c16="http://schemas.microsoft.com/office/drawing/2014/chart" uri="{C3380CC4-5D6E-409C-BE32-E72D297353CC}">
              <c16:uniqueId val="{00000000-5BB0-4B81-876B-10C07C0A363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B0-4B81-876B-10C07C0A363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D8-449A-B513-B0C670F9F78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D8-449A-B513-B0C670F9F78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1C-4275-93AF-5A206EE8FC4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1C-4275-93AF-5A206EE8FC4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82-4177-91D6-2B8BEF1AE3E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82-4177-91D6-2B8BEF1AE3E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8D-41AD-BAEB-77F6C4E16C9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8D-41AD-BAEB-77F6C4E16C9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1118.23</c:v>
                </c:pt>
                <c:pt idx="1">
                  <c:v>898.54</c:v>
                </c:pt>
                <c:pt idx="2">
                  <c:v>1075.42</c:v>
                </c:pt>
                <c:pt idx="3">
                  <c:v>745.32</c:v>
                </c:pt>
                <c:pt idx="4">
                  <c:v>331.34</c:v>
                </c:pt>
              </c:numCache>
            </c:numRef>
          </c:val>
          <c:extLst>
            <c:ext xmlns:c16="http://schemas.microsoft.com/office/drawing/2014/chart" uri="{C3380CC4-5D6E-409C-BE32-E72D297353CC}">
              <c16:uniqueId val="{00000000-A6F2-4FD9-951F-00F29A78712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774.99</c:v>
                </c:pt>
                <c:pt idx="3">
                  <c:v>799.41</c:v>
                </c:pt>
                <c:pt idx="4">
                  <c:v>820.36</c:v>
                </c:pt>
              </c:numCache>
            </c:numRef>
          </c:val>
          <c:smooth val="0"/>
          <c:extLst>
            <c:ext xmlns:c16="http://schemas.microsoft.com/office/drawing/2014/chart" uri="{C3380CC4-5D6E-409C-BE32-E72D297353CC}">
              <c16:uniqueId val="{00000001-A6F2-4FD9-951F-00F29A78712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82.59</c:v>
                </c:pt>
                <c:pt idx="1">
                  <c:v>89.8</c:v>
                </c:pt>
                <c:pt idx="2">
                  <c:v>84.89</c:v>
                </c:pt>
                <c:pt idx="3">
                  <c:v>79.400000000000006</c:v>
                </c:pt>
                <c:pt idx="4">
                  <c:v>110.05</c:v>
                </c:pt>
              </c:numCache>
            </c:numRef>
          </c:val>
          <c:extLst>
            <c:ext xmlns:c16="http://schemas.microsoft.com/office/drawing/2014/chart" uri="{C3380CC4-5D6E-409C-BE32-E72D297353CC}">
              <c16:uniqueId val="{00000000-92F7-4346-B2A2-3F9D8F39338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96.57</c:v>
                </c:pt>
                <c:pt idx="3">
                  <c:v>96.54</c:v>
                </c:pt>
                <c:pt idx="4">
                  <c:v>95.4</c:v>
                </c:pt>
              </c:numCache>
            </c:numRef>
          </c:val>
          <c:smooth val="0"/>
          <c:extLst>
            <c:ext xmlns:c16="http://schemas.microsoft.com/office/drawing/2014/chart" uri="{C3380CC4-5D6E-409C-BE32-E72D297353CC}">
              <c16:uniqueId val="{00000001-92F7-4346-B2A2-3F9D8F39338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225.17</c:v>
                </c:pt>
                <c:pt idx="1">
                  <c:v>206.51</c:v>
                </c:pt>
                <c:pt idx="2">
                  <c:v>218.54</c:v>
                </c:pt>
                <c:pt idx="3">
                  <c:v>234</c:v>
                </c:pt>
                <c:pt idx="4">
                  <c:v>141.18</c:v>
                </c:pt>
              </c:numCache>
            </c:numRef>
          </c:val>
          <c:extLst>
            <c:ext xmlns:c16="http://schemas.microsoft.com/office/drawing/2014/chart" uri="{C3380CC4-5D6E-409C-BE32-E72D297353CC}">
              <c16:uniqueId val="{00000000-DC52-4105-849C-410BF08DB2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161.54</c:v>
                </c:pt>
                <c:pt idx="3">
                  <c:v>162.81</c:v>
                </c:pt>
                <c:pt idx="4">
                  <c:v>163.19999999999999</c:v>
                </c:pt>
              </c:numCache>
            </c:numRef>
          </c:val>
          <c:smooth val="0"/>
          <c:extLst>
            <c:ext xmlns:c16="http://schemas.microsoft.com/office/drawing/2014/chart" uri="{C3380CC4-5D6E-409C-BE32-E72D297353CC}">
              <c16:uniqueId val="{00000001-DC52-4105-849C-410BF08DB2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K15" sqref="BK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中津市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84344</v>
      </c>
      <c r="AM8" s="50"/>
      <c r="AN8" s="50"/>
      <c r="AO8" s="50"/>
      <c r="AP8" s="50"/>
      <c r="AQ8" s="50"/>
      <c r="AR8" s="50"/>
      <c r="AS8" s="50"/>
      <c r="AT8" s="45">
        <f>データ!T6</f>
        <v>491.53</v>
      </c>
      <c r="AU8" s="45"/>
      <c r="AV8" s="45"/>
      <c r="AW8" s="45"/>
      <c r="AX8" s="45"/>
      <c r="AY8" s="45"/>
      <c r="AZ8" s="45"/>
      <c r="BA8" s="45"/>
      <c r="BB8" s="45">
        <f>データ!U6</f>
        <v>171.59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38.03</v>
      </c>
      <c r="Q10" s="45"/>
      <c r="R10" s="45"/>
      <c r="S10" s="45"/>
      <c r="T10" s="45"/>
      <c r="U10" s="45"/>
      <c r="V10" s="45"/>
      <c r="W10" s="45">
        <f>データ!Q6</f>
        <v>74.239999999999995</v>
      </c>
      <c r="X10" s="45"/>
      <c r="Y10" s="45"/>
      <c r="Z10" s="45"/>
      <c r="AA10" s="45"/>
      <c r="AB10" s="45"/>
      <c r="AC10" s="45"/>
      <c r="AD10" s="50">
        <f>データ!R6</f>
        <v>3240</v>
      </c>
      <c r="AE10" s="50"/>
      <c r="AF10" s="50"/>
      <c r="AG10" s="50"/>
      <c r="AH10" s="50"/>
      <c r="AI10" s="50"/>
      <c r="AJ10" s="50"/>
      <c r="AK10" s="2"/>
      <c r="AL10" s="50">
        <f>データ!V6</f>
        <v>31937</v>
      </c>
      <c r="AM10" s="50"/>
      <c r="AN10" s="50"/>
      <c r="AO10" s="50"/>
      <c r="AP10" s="50"/>
      <c r="AQ10" s="50"/>
      <c r="AR10" s="50"/>
      <c r="AS10" s="50"/>
      <c r="AT10" s="45">
        <f>データ!W6</f>
        <v>8.32</v>
      </c>
      <c r="AU10" s="45"/>
      <c r="AV10" s="45"/>
      <c r="AW10" s="45"/>
      <c r="AX10" s="45"/>
      <c r="AY10" s="45"/>
      <c r="AZ10" s="45"/>
      <c r="BA10" s="45"/>
      <c r="BB10" s="45">
        <f>データ!X6</f>
        <v>3838.58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mYnWndqh3V7KVVmUN2h79agPtvodN6npohY2HH9NJHIaeLqT7jXE2bxteht7FnKRJStFB7ZmzPlK679iZZW2Ow==" saltValue="WQ6MVKFbWNCJQ8aGjURA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442038</v>
      </c>
      <c r="D6" s="33">
        <f t="shared" si="3"/>
        <v>47</v>
      </c>
      <c r="E6" s="33">
        <f t="shared" si="3"/>
        <v>17</v>
      </c>
      <c r="F6" s="33">
        <f t="shared" si="3"/>
        <v>1</v>
      </c>
      <c r="G6" s="33">
        <f t="shared" si="3"/>
        <v>0</v>
      </c>
      <c r="H6" s="33" t="str">
        <f t="shared" si="3"/>
        <v>大分県　中津市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38.03</v>
      </c>
      <c r="Q6" s="34">
        <f t="shared" si="3"/>
        <v>74.239999999999995</v>
      </c>
      <c r="R6" s="34">
        <f t="shared" si="3"/>
        <v>3240</v>
      </c>
      <c r="S6" s="34">
        <f t="shared" si="3"/>
        <v>84344</v>
      </c>
      <c r="T6" s="34">
        <f t="shared" si="3"/>
        <v>491.53</v>
      </c>
      <c r="U6" s="34">
        <f t="shared" si="3"/>
        <v>171.59</v>
      </c>
      <c r="V6" s="34">
        <f t="shared" si="3"/>
        <v>31937</v>
      </c>
      <c r="W6" s="34">
        <f t="shared" si="3"/>
        <v>8.32</v>
      </c>
      <c r="X6" s="34">
        <f t="shared" si="3"/>
        <v>3838.58</v>
      </c>
      <c r="Y6" s="35">
        <f>IF(Y7="",NA(),Y7)</f>
        <v>90.84</v>
      </c>
      <c r="Z6" s="35">
        <f t="shared" ref="Z6:AH6" si="4">IF(Z7="",NA(),Z7)</f>
        <v>92.42</v>
      </c>
      <c r="AA6" s="35">
        <f t="shared" si="4"/>
        <v>89.49</v>
      </c>
      <c r="AB6" s="35">
        <f t="shared" si="4"/>
        <v>87.8</v>
      </c>
      <c r="AC6" s="35">
        <f t="shared" si="4"/>
        <v>100.51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1118.23</v>
      </c>
      <c r="BG6" s="35">
        <f t="shared" ref="BG6:BO6" si="7">IF(BG7="",NA(),BG7)</f>
        <v>898.54</v>
      </c>
      <c r="BH6" s="35">
        <f t="shared" si="7"/>
        <v>1075.42</v>
      </c>
      <c r="BI6" s="35">
        <f t="shared" si="7"/>
        <v>745.32</v>
      </c>
      <c r="BJ6" s="35">
        <f t="shared" si="7"/>
        <v>331.34</v>
      </c>
      <c r="BK6" s="35">
        <f t="shared" si="7"/>
        <v>1136.5</v>
      </c>
      <c r="BL6" s="35">
        <f t="shared" si="7"/>
        <v>1118.56</v>
      </c>
      <c r="BM6" s="35">
        <f t="shared" si="7"/>
        <v>774.99</v>
      </c>
      <c r="BN6" s="35">
        <f t="shared" si="7"/>
        <v>799.41</v>
      </c>
      <c r="BO6" s="35">
        <f t="shared" si="7"/>
        <v>820.36</v>
      </c>
      <c r="BP6" s="34" t="str">
        <f>IF(BP7="","",IF(BP7="-","【-】","【"&amp;SUBSTITUTE(TEXT(BP7,"#,##0.00"),"-","△")&amp;"】"))</f>
        <v>【682.78】</v>
      </c>
      <c r="BQ6" s="35">
        <f>IF(BQ7="",NA(),BQ7)</f>
        <v>82.59</v>
      </c>
      <c r="BR6" s="35">
        <f t="shared" ref="BR6:BZ6" si="8">IF(BR7="",NA(),BR7)</f>
        <v>89.8</v>
      </c>
      <c r="BS6" s="35">
        <f t="shared" si="8"/>
        <v>84.89</v>
      </c>
      <c r="BT6" s="35">
        <f t="shared" si="8"/>
        <v>79.400000000000006</v>
      </c>
      <c r="BU6" s="35">
        <f t="shared" si="8"/>
        <v>110.05</v>
      </c>
      <c r="BV6" s="35">
        <f t="shared" si="8"/>
        <v>71.650000000000006</v>
      </c>
      <c r="BW6" s="35">
        <f t="shared" si="8"/>
        <v>72.33</v>
      </c>
      <c r="BX6" s="35">
        <f t="shared" si="8"/>
        <v>96.57</v>
      </c>
      <c r="BY6" s="35">
        <f t="shared" si="8"/>
        <v>96.54</v>
      </c>
      <c r="BZ6" s="35">
        <f t="shared" si="8"/>
        <v>95.4</v>
      </c>
      <c r="CA6" s="34" t="str">
        <f>IF(CA7="","",IF(CA7="-","【-】","【"&amp;SUBSTITUTE(TEXT(CA7,"#,##0.00"),"-","△")&amp;"】"))</f>
        <v>【100.91】</v>
      </c>
      <c r="CB6" s="35">
        <f>IF(CB7="",NA(),CB7)</f>
        <v>225.17</v>
      </c>
      <c r="CC6" s="35">
        <f t="shared" ref="CC6:CK6" si="9">IF(CC7="",NA(),CC7)</f>
        <v>206.51</v>
      </c>
      <c r="CD6" s="35">
        <f t="shared" si="9"/>
        <v>218.54</v>
      </c>
      <c r="CE6" s="35">
        <f t="shared" si="9"/>
        <v>234</v>
      </c>
      <c r="CF6" s="35">
        <f t="shared" si="9"/>
        <v>141.18</v>
      </c>
      <c r="CG6" s="35">
        <f t="shared" si="9"/>
        <v>217.82</v>
      </c>
      <c r="CH6" s="35">
        <f t="shared" si="9"/>
        <v>215.28</v>
      </c>
      <c r="CI6" s="35">
        <f t="shared" si="9"/>
        <v>161.54</v>
      </c>
      <c r="CJ6" s="35">
        <f t="shared" si="9"/>
        <v>162.81</v>
      </c>
      <c r="CK6" s="35">
        <f t="shared" si="9"/>
        <v>163.19999999999999</v>
      </c>
      <c r="CL6" s="34" t="str">
        <f>IF(CL7="","",IF(CL7="-","【-】","【"&amp;SUBSTITUTE(TEXT(CL7,"#,##0.00"),"-","△")&amp;"】"))</f>
        <v>【136.86】</v>
      </c>
      <c r="CM6" s="35">
        <f>IF(CM7="",NA(),CM7)</f>
        <v>70.010000000000005</v>
      </c>
      <c r="CN6" s="35">
        <f t="shared" ref="CN6:CV6" si="10">IF(CN7="",NA(),CN7)</f>
        <v>54.93</v>
      </c>
      <c r="CO6" s="35">
        <f t="shared" si="10"/>
        <v>55.53</v>
      </c>
      <c r="CP6" s="35">
        <f t="shared" si="10"/>
        <v>56.63</v>
      </c>
      <c r="CQ6" s="35">
        <f t="shared" si="10"/>
        <v>57.99</v>
      </c>
      <c r="CR6" s="35">
        <f t="shared" si="10"/>
        <v>54.44</v>
      </c>
      <c r="CS6" s="35">
        <f t="shared" si="10"/>
        <v>54.67</v>
      </c>
      <c r="CT6" s="35">
        <f t="shared" si="10"/>
        <v>64.67</v>
      </c>
      <c r="CU6" s="35">
        <f t="shared" si="10"/>
        <v>64.959999999999994</v>
      </c>
      <c r="CV6" s="35">
        <f t="shared" si="10"/>
        <v>65.040000000000006</v>
      </c>
      <c r="CW6" s="34" t="str">
        <f>IF(CW7="","",IF(CW7="-","【-】","【"&amp;SUBSTITUTE(TEXT(CW7,"#,##0.00"),"-","△")&amp;"】"))</f>
        <v>【58.98】</v>
      </c>
      <c r="CX6" s="35">
        <f>IF(CX7="",NA(),CX7)</f>
        <v>78.62</v>
      </c>
      <c r="CY6" s="35">
        <f t="shared" ref="CY6:DG6" si="11">IF(CY7="",NA(),CY7)</f>
        <v>79.14</v>
      </c>
      <c r="CZ6" s="35">
        <f t="shared" si="11"/>
        <v>79.11</v>
      </c>
      <c r="DA6" s="35">
        <f t="shared" si="11"/>
        <v>80.34</v>
      </c>
      <c r="DB6" s="35">
        <f t="shared" si="11"/>
        <v>79.650000000000006</v>
      </c>
      <c r="DC6" s="35">
        <f t="shared" si="11"/>
        <v>84.2</v>
      </c>
      <c r="DD6" s="35">
        <f t="shared" si="11"/>
        <v>83.8</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0.17</v>
      </c>
      <c r="EM6" s="35">
        <f t="shared" si="14"/>
        <v>0.13</v>
      </c>
      <c r="EN6" s="35">
        <f t="shared" si="14"/>
        <v>0.1</v>
      </c>
      <c r="EO6" s="34" t="str">
        <f>IF(EO7="","",IF(EO7="-","【-】","【"&amp;SUBSTITUTE(TEXT(EO7,"#,##0.00"),"-","△")&amp;"】"))</f>
        <v>【0.23】</v>
      </c>
    </row>
    <row r="7" spans="1:145" s="36" customFormat="1" x14ac:dyDescent="0.15">
      <c r="A7" s="28"/>
      <c r="B7" s="37">
        <v>2018</v>
      </c>
      <c r="C7" s="37">
        <v>442038</v>
      </c>
      <c r="D7" s="37">
        <v>47</v>
      </c>
      <c r="E7" s="37">
        <v>17</v>
      </c>
      <c r="F7" s="37">
        <v>1</v>
      </c>
      <c r="G7" s="37">
        <v>0</v>
      </c>
      <c r="H7" s="37" t="s">
        <v>97</v>
      </c>
      <c r="I7" s="37" t="s">
        <v>98</v>
      </c>
      <c r="J7" s="37" t="s">
        <v>99</v>
      </c>
      <c r="K7" s="37" t="s">
        <v>100</v>
      </c>
      <c r="L7" s="37" t="s">
        <v>101</v>
      </c>
      <c r="M7" s="37" t="s">
        <v>102</v>
      </c>
      <c r="N7" s="38" t="s">
        <v>103</v>
      </c>
      <c r="O7" s="38" t="s">
        <v>104</v>
      </c>
      <c r="P7" s="38">
        <v>38.03</v>
      </c>
      <c r="Q7" s="38">
        <v>74.239999999999995</v>
      </c>
      <c r="R7" s="38">
        <v>3240</v>
      </c>
      <c r="S7" s="38">
        <v>84344</v>
      </c>
      <c r="T7" s="38">
        <v>491.53</v>
      </c>
      <c r="U7" s="38">
        <v>171.59</v>
      </c>
      <c r="V7" s="38">
        <v>31937</v>
      </c>
      <c r="W7" s="38">
        <v>8.32</v>
      </c>
      <c r="X7" s="38">
        <v>3838.58</v>
      </c>
      <c r="Y7" s="38">
        <v>90.84</v>
      </c>
      <c r="Z7" s="38">
        <v>92.42</v>
      </c>
      <c r="AA7" s="38">
        <v>89.49</v>
      </c>
      <c r="AB7" s="38">
        <v>87.8</v>
      </c>
      <c r="AC7" s="38">
        <v>100.51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1118.23</v>
      </c>
      <c r="BG7" s="38">
        <v>898.54</v>
      </c>
      <c r="BH7" s="38">
        <v>1075.42</v>
      </c>
      <c r="BI7" s="38">
        <v>745.32</v>
      </c>
      <c r="BJ7" s="38">
        <v>331.34</v>
      </c>
      <c r="BK7" s="38">
        <v>1136.5</v>
      </c>
      <c r="BL7" s="38">
        <v>1118.56</v>
      </c>
      <c r="BM7" s="38">
        <v>774.99</v>
      </c>
      <c r="BN7" s="38">
        <v>799.41</v>
      </c>
      <c r="BO7" s="38">
        <v>820.36</v>
      </c>
      <c r="BP7" s="38">
        <v>682.78</v>
      </c>
      <c r="BQ7" s="38">
        <v>82.59</v>
      </c>
      <c r="BR7" s="38">
        <v>89.8</v>
      </c>
      <c r="BS7" s="38">
        <v>84.89</v>
      </c>
      <c r="BT7" s="38">
        <v>79.400000000000006</v>
      </c>
      <c r="BU7" s="38">
        <v>110.05</v>
      </c>
      <c r="BV7" s="38">
        <v>71.650000000000006</v>
      </c>
      <c r="BW7" s="38">
        <v>72.33</v>
      </c>
      <c r="BX7" s="38">
        <v>96.57</v>
      </c>
      <c r="BY7" s="38">
        <v>96.54</v>
      </c>
      <c r="BZ7" s="38">
        <v>95.4</v>
      </c>
      <c r="CA7" s="38">
        <v>100.91</v>
      </c>
      <c r="CB7" s="38">
        <v>225.17</v>
      </c>
      <c r="CC7" s="38">
        <v>206.51</v>
      </c>
      <c r="CD7" s="38">
        <v>218.54</v>
      </c>
      <c r="CE7" s="38">
        <v>234</v>
      </c>
      <c r="CF7" s="38">
        <v>141.18</v>
      </c>
      <c r="CG7" s="38">
        <v>217.82</v>
      </c>
      <c r="CH7" s="38">
        <v>215.28</v>
      </c>
      <c r="CI7" s="38">
        <v>161.54</v>
      </c>
      <c r="CJ7" s="38">
        <v>162.81</v>
      </c>
      <c r="CK7" s="38">
        <v>163.19999999999999</v>
      </c>
      <c r="CL7" s="38">
        <v>136.86000000000001</v>
      </c>
      <c r="CM7" s="38">
        <v>70.010000000000005</v>
      </c>
      <c r="CN7" s="38">
        <v>54.93</v>
      </c>
      <c r="CO7" s="38">
        <v>55.53</v>
      </c>
      <c r="CP7" s="38">
        <v>56.63</v>
      </c>
      <c r="CQ7" s="38">
        <v>57.99</v>
      </c>
      <c r="CR7" s="38">
        <v>54.44</v>
      </c>
      <c r="CS7" s="38">
        <v>54.67</v>
      </c>
      <c r="CT7" s="38">
        <v>64.67</v>
      </c>
      <c r="CU7" s="38">
        <v>64.959999999999994</v>
      </c>
      <c r="CV7" s="38">
        <v>65.040000000000006</v>
      </c>
      <c r="CW7" s="38">
        <v>58.98</v>
      </c>
      <c r="CX7" s="38">
        <v>78.62</v>
      </c>
      <c r="CY7" s="38">
        <v>79.14</v>
      </c>
      <c r="CZ7" s="38">
        <v>79.11</v>
      </c>
      <c r="DA7" s="38">
        <v>80.34</v>
      </c>
      <c r="DB7" s="38">
        <v>79.650000000000006</v>
      </c>
      <c r="DC7" s="38">
        <v>84.2</v>
      </c>
      <c r="DD7" s="38">
        <v>83.8</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内部情報</cp:lastModifiedBy>
  <cp:lastPrinted>2020-01-22T02:29:07Z</cp:lastPrinted>
  <dcterms:created xsi:type="dcterms:W3CDTF">2019-12-05T05:07:53Z</dcterms:created>
  <dcterms:modified xsi:type="dcterms:W3CDTF">2020-01-22T04:49:17Z</dcterms:modified>
  <cp:category/>
</cp:coreProperties>
</file>