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03中津市\"/>
    </mc:Choice>
  </mc:AlternateContent>
  <workbookProtection workbookAlgorithmName="SHA-512" workbookHashValue="wUelRf8/S0DH4+AQ8c4OqX+/PpjCuat66XyxU0vjAMOacFh9nBCYkyZRypgWH0kxhGuopPMmcCeTKslzZW4yVw==" workbookSaltValue="4X3OoBw07dkLiLi0N1MUcg==" workbookSpinCount="100000" lockStructure="1"/>
  <bookViews>
    <workbookView xWindow="0" yWindow="0" windowWidth="28800" windowHeight="12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MN32" i="4"/>
  <c r="CS78" i="4"/>
  <c r="BX54" i="4"/>
  <c r="BX32" i="4"/>
  <c r="C11" i="5"/>
  <c r="D11" i="5"/>
  <c r="E11" i="5"/>
  <c r="B11" i="5"/>
  <c r="KC78" i="4" l="1"/>
  <c r="HG54" i="4"/>
  <c r="FH78" i="4"/>
  <c r="DS54" i="4"/>
  <c r="DS32" i="4"/>
  <c r="AE54" i="4"/>
  <c r="AE32" i="4"/>
  <c r="AN78" i="4"/>
  <c r="KU54" i="4"/>
  <c r="KU32" i="4"/>
  <c r="HG32" i="4"/>
  <c r="KF54" i="4"/>
  <c r="JJ78" i="4"/>
  <c r="GR54" i="4"/>
  <c r="GR32" i="4"/>
  <c r="EO78" i="4"/>
  <c r="DD54" i="4"/>
  <c r="KF32" i="4"/>
  <c r="DD32" i="4"/>
  <c r="U78" i="4"/>
  <c r="P54" i="4"/>
  <c r="P32" i="4"/>
  <c r="BZ78" i="4"/>
  <c r="BI32" i="4"/>
  <c r="LY54" i="4"/>
  <c r="LY32" i="4"/>
  <c r="LO78" i="4"/>
  <c r="IK54" i="4"/>
  <c r="IK32" i="4"/>
  <c r="BI54" i="4"/>
  <c r="GT78" i="4"/>
  <c r="EW54" i="4"/>
  <c r="EW32" i="4"/>
  <c r="GA78" i="4"/>
  <c r="EH54" i="4"/>
  <c r="BG78" i="4"/>
  <c r="AT54" i="4"/>
  <c r="AT32" i="4"/>
  <c r="LJ54" i="4"/>
  <c r="EH32" i="4"/>
  <c r="LJ32" i="4"/>
  <c r="KV78" i="4"/>
  <c r="HV54" i="4"/>
  <c r="HV32" i="4"/>
</calcChain>
</file>

<file path=xl/sharedStrings.xml><?xml version="1.0" encoding="utf-8"?>
<sst xmlns="http://schemas.openxmlformats.org/spreadsheetml/2006/main" count="322" uniqueCount="176">
  <si>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</si>
  <si>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</si>
  <si>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</si>
  <si>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</si>
  <si>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</si>
  <si>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</si>
  <si>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</si>
  <si>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</si>
  <si>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</si>
  <si>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</si>
  <si>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</si>
  <si>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</si>
  <si>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</si>
  <si>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</si>
  <si>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</si>
  <si>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</si>
  <si>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</si>
  <si>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</si>
  <si>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</si>
  <si>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</si>
  <si>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</si>
  <si>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</si>
  <si>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</si>
  <si>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</si>
  <si>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</si>
  <si>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</si>
  <si>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</si>
  <si>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</si>
  <si>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</si>
  <si>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</si>
  <si>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</si>
  <si>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</si>
  <si>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</si>
  <si>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</si>
  <si>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</si>
  <si>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</si>
  <si>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</si>
  <si>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</si>
  <si>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</si>
  <si>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</si>
  <si>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</si>
  <si>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</si>
  <si>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</si>
  <si>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</si>
  <si>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</si>
  <si>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</si>
  <si>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</si>
  <si>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</si>
  <si>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</si>
  <si>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</si>
  <si>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</si>
  <si>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</si>
  <si>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</si>
  <si>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</si>
  <si>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</si>
  <si>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</si>
  <si>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</si>
  <si>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</si>
  <si>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</si>
  <si>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</si>
  <si>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</si>
  <si>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</si>
  <si>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</si>
  <si>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</si>
  <si>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</si>
  <si>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</si>
  <si>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</si>
  <si>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</si>
  <si>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</si>
  <si>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</si>
  <si>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</si>
  <si>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</si>
  <si>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</si>
  <si>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</si>
  <si>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</si>
  <si>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</si>
  <si>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</si>
  <si>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</si>
  <si>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</si>
  <si>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</si>
  <si>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</si>
  <si>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</si>
  <si>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</si>
  <si>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</si>
  <si>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</si>
  <si>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</si>
  <si>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</si>
  <si>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</si>
  <si>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</si>
  <si>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</si>
  <si>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</si>
  <si>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</si>
  <si>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</si>
  <si>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</si>
  <si>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</si>
  <si>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</si>
  <si>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</si>
  <si>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</si>
  <si>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</si>
  <si>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</si>
  <si>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</si>
  <si>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</si>
  <si>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</si>
  <si>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</si>
  <si>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</si>
  <si>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</si>
  <si>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</si>
  <si>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</si>
  <si>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</si>
  <si>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</si>
  <si>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</si>
  <si>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</si>
  <si>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</si>
  <si>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</si>
  <si>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</si>
  <si>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</si>
  <si>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</si>
  <si>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</si>
  <si>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</si>
  <si>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</si>
  <si>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</si>
  <si>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</si>
  <si>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</si>
  <si>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</si>
  <si>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</si>
  <si>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</si>
  <si>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</si>
  <si>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</si>
  <si>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</si>
  <si>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</si>
  <si>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</si>
  <si>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</si>
  <si>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</si>
  <si>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</si>
  <si>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</si>
  <si>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</si>
  <si>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</si>
  <si>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</si>
  <si>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</si>
  <si>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</si>
  <si>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</si>
  <si>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</si>
  <si>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</si>
  <si>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</si>
  <si>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</si>
  <si>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</si>
  <si>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</si>
  <si>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</si>
  <si>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</si>
  <si>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</si>
  <si>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</si>
  <si>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</si>
  <si>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</si>
  <si>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</si>
  <si>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</si>
  <si>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</si>
  <si>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</si>
  <si>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</si>
  <si>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</si>
  <si>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</si>
  <si>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</si>
  <si>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</si>
  <si>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</si>
  <si>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</si>
  <si>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</si>
  <si>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</si>
  <si>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</si>
  <si>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</si>
  <si>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</si>
  <si>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</si>
  <si>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</si>
  <si>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</si>
  <si>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で唯一の中核公的病院として、民間の医療機関では担うことが困難である不採算・特殊部門に係る医療や高度・先進医療を提供するため「へき地医療拠点病院」「救急告示病院」「地域周産期母子医療センター」「災害拠点病院」「地域がん診療連携拠点病院」などの各種指定を受けるとともに、「地域医療支援病院」として地域の医療機関の後方支援病院としての役割を果たしている。また、救急医療に関しては、医師会と協力して、重症な患者の受入れを優先的に行うなど地域での機能分化を進めている。</t>
    <rPh sb="182" eb="184">
      <t>キュウキュウ</t>
    </rPh>
    <rPh sb="184" eb="186">
      <t>イリョウ</t>
    </rPh>
    <rPh sb="187" eb="188">
      <t>カン</t>
    </rPh>
    <rPh sb="192" eb="195">
      <t>イシカイ</t>
    </rPh>
    <rPh sb="196" eb="198">
      <t>キョウリョク</t>
    </rPh>
    <rPh sb="201" eb="203">
      <t>ジュウショウ</t>
    </rPh>
    <rPh sb="204" eb="206">
      <t>カンジャ</t>
    </rPh>
    <rPh sb="207" eb="209">
      <t>ウケイ</t>
    </rPh>
    <rPh sb="211" eb="214">
      <t>ユウセンテキ</t>
    </rPh>
    <rPh sb="215" eb="216">
      <t>オコナ</t>
    </rPh>
    <rPh sb="219" eb="221">
      <t>チイキ</t>
    </rPh>
    <rPh sb="223" eb="225">
      <t>キノウ</t>
    </rPh>
    <rPh sb="225" eb="227">
      <t>ブンカ</t>
    </rPh>
    <rPh sb="228" eb="229">
      <t>スス</t>
    </rPh>
    <phoneticPr fontId="5"/>
  </si>
  <si>
    <t>　収益の状況を示す指標である「経常収支比率」及び「医業収益比率」においては、大幅に平均値を上回るとともに、新公立病院改革ガイドラインにおいて求められている経常収支比率100％以上も維持している。
　さらに、病床利用率、患者1人1日当たりの平均単価（入院及び外来）についても平均値を大きく上回る状況であり、収益性を高める要因となっている。医業収益に占める職員給与費の割合である「職員給与費対医業収益比率」についても、健全経営の目安である50％以下となっている。
　また、「材料費対医業収益比率」が近年上昇傾向にあるのは、類似病院に比べ、がんや心疾患の患者を多く診ているためであり、医業収益の向上にも繋がっており問題はないと考える。</t>
    <rPh sb="87" eb="89">
      <t>イジョウ</t>
    </rPh>
    <rPh sb="90" eb="92">
      <t>イジ</t>
    </rPh>
    <phoneticPr fontId="5"/>
  </si>
  <si>
    <r>
      <t>　「有形固定資産減価償却率」については、新病院建設後５年程度であり未償却残高も多いなか、平均値より低い値となっている。
　「</t>
    </r>
    <r>
      <rPr>
        <sz val="10"/>
        <rFont val="ＭＳ ゴシック"/>
        <family val="3"/>
        <charset val="128"/>
      </rPr>
      <t>器</t>
    </r>
    <r>
      <rPr>
        <sz val="10"/>
        <color theme="1"/>
        <rFont val="ＭＳ ゴシック"/>
        <family val="3"/>
        <charset val="128"/>
      </rPr>
      <t>械備品減価償却率」については、新病院開院時に購入した医療機器の減価償却がほぼ終了したため平均値より高い値となっていると思われるが、機器の耐用年数的には問題なく、今後計画的に更新を行う予定である。
　「１床当たりの有形固定資産」については、平均値を若干超えたが、これはリハビリ棟や緩和ケア病棟の整備を行ったためである。</t>
    </r>
    <rPh sb="62" eb="64">
      <t>キカイ</t>
    </rPh>
    <rPh sb="186" eb="188">
      <t>ジャッカン</t>
    </rPh>
    <rPh sb="188" eb="189">
      <t>コ</t>
    </rPh>
    <rPh sb="200" eb="201">
      <t>トウ</t>
    </rPh>
    <rPh sb="202" eb="204">
      <t>カンワ</t>
    </rPh>
    <rPh sb="206" eb="208">
      <t>ビョウトウ</t>
    </rPh>
    <rPh sb="209" eb="211">
      <t>セイビ</t>
    </rPh>
    <rPh sb="212" eb="213">
      <t>オコナ</t>
    </rPh>
    <phoneticPr fontId="5"/>
  </si>
  <si>
    <r>
      <t>　当院は各種指定の状況や経常収支比率、病床利用率などの指標の面からも、類似病院と比較して良好な経営状態であることが判断できる。収益の面では、入院及び外来ともに患者単価は類似病院の平均値よりも高く、費用の面においても、最も大きな割合を占める人件費は適正な割合の範囲内で推移している。
　また、新棟増築の影響で</t>
    </r>
    <r>
      <rPr>
        <sz val="10"/>
        <rFont val="ＭＳ ゴシック"/>
        <family val="3"/>
        <charset val="128"/>
      </rPr>
      <t>器</t>
    </r>
    <r>
      <rPr>
        <sz val="10"/>
        <color theme="1"/>
        <rFont val="ＭＳ ゴシック"/>
        <family val="3"/>
        <charset val="128"/>
      </rPr>
      <t>械備品減価償却率や有形固定資産の保有状況は類似平均を若干超えているものの、必要な病院機能を整備した結果であり、今後の収支への影響は懸念されるものの適切な会計処理に努めたい。
　以上のような内容から、当院は良好な経営状況を維持しつつ、地域の中核公的病院としての機能を十分果たせていると思われる。</t>
    </r>
    <rPh sb="145" eb="147">
      <t>シントウ</t>
    </rPh>
    <rPh sb="147" eb="149">
      <t>ゾウチク</t>
    </rPh>
    <rPh sb="150" eb="152">
      <t>エイキョウ</t>
    </rPh>
    <rPh sb="153" eb="155">
      <t>キカイ</t>
    </rPh>
    <rPh sb="155" eb="157">
      <t>ビヒン</t>
    </rPh>
    <rPh sb="157" eb="159">
      <t>ゲンカ</t>
    </rPh>
    <rPh sb="159" eb="161">
      <t>ショウキャク</t>
    </rPh>
    <rPh sb="161" eb="162">
      <t>リツ</t>
    </rPh>
    <rPh sb="175" eb="177">
      <t>ルイジ</t>
    </rPh>
    <rPh sb="177" eb="179">
      <t>ヘイキン</t>
    </rPh>
    <rPh sb="180" eb="182">
      <t>ジャッカン</t>
    </rPh>
    <rPh sb="182" eb="183">
      <t>コ</t>
    </rPh>
    <rPh sb="191" eb="193">
      <t>ヒツヨウ</t>
    </rPh>
    <rPh sb="194" eb="196">
      <t>ビョウイン</t>
    </rPh>
    <rPh sb="196" eb="198">
      <t>キノウ</t>
    </rPh>
    <rPh sb="199" eb="201">
      <t>セイビ</t>
    </rPh>
    <rPh sb="203" eb="205">
      <t>ケッカ</t>
    </rPh>
    <rPh sb="209" eb="211">
      <t>コンゴ</t>
    </rPh>
    <rPh sb="212" eb="214">
      <t>シュウシ</t>
    </rPh>
    <rPh sb="216" eb="218">
      <t>エイキョウ</t>
    </rPh>
    <rPh sb="219" eb="221">
      <t>ケネン</t>
    </rPh>
    <rPh sb="227" eb="229">
      <t>テキセツ</t>
    </rPh>
    <rPh sb="230" eb="232">
      <t>カイケイ</t>
    </rPh>
    <rPh sb="232" eb="234">
      <t>ショリ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</si>
</sst>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c:v>
                </c:pt>
                <c:pt idx="1">
                  <c:v>94.8</c:v>
                </c:pt>
                <c:pt idx="2">
                  <c:v>95.6</c:v>
                </c:pt>
                <c:pt idx="3">
                  <c:v>95.2</c:v>
                </c:pt>
                <c:pt idx="4">
                  <c:v>93.7</c:v>
                </c:pt>
              </c:numCache>
            </c:numRef>
          </c:val>
          <c:extLst>
            <c:ext xmlns:c16="http://schemas.microsoft.com/office/drawing/2014/chart" uri="{C3380CC4-5D6E-409C-BE32-E72D297353CC}">
              <c16:uniqueId val="{00000000-7EED-4424-989A-A2A96059E4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7EED-4424-989A-A2A96059E43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17416</c:v>
                </c:pt>
                <c:pt idx="1">
                  <c:v>19870</c:v>
                </c:pt>
                <c:pt idx="2">
                  <c:v>21522</c:v>
                </c:pt>
                <c:pt idx="3">
                  <c:v>21674</c:v>
                </c:pt>
                <c:pt idx="4">
                  <c:v>24851</c:v>
                </c:pt>
              </c:numCache>
            </c:numRef>
          </c:val>
          <c:extLst>
            <c:ext xmlns:c16="http://schemas.microsoft.com/office/drawing/2014/chart" uri="{C3380CC4-5D6E-409C-BE32-E72D297353CC}">
              <c16:uniqueId val="{00000000-9C00-4400-BE41-0AE802BAE1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9C00-4400-BE41-0AE802BAE1E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48559</c:v>
                </c:pt>
                <c:pt idx="1">
                  <c:v>48164</c:v>
                </c:pt>
                <c:pt idx="2">
                  <c:v>52848</c:v>
                </c:pt>
                <c:pt idx="3">
                  <c:v>53737</c:v>
                </c:pt>
                <c:pt idx="4">
                  <c:v>56298</c:v>
                </c:pt>
              </c:numCache>
            </c:numRef>
          </c:val>
          <c:extLst>
            <c:ext xmlns:c16="http://schemas.microsoft.com/office/drawing/2014/chart" uri="{C3380CC4-5D6E-409C-BE32-E72D297353CC}">
              <c16:uniqueId val="{00000000-59D5-4FBB-A505-A0985D72AF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59D5-4FBB-A505-A0985D72AF8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58-464F-BA41-97380E321E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6158-464F-BA41-97380E321EE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101.2</c:v>
                </c:pt>
                <c:pt idx="1">
                  <c:v>97.6</c:v>
                </c:pt>
                <c:pt idx="2">
                  <c:v>99.4</c:v>
                </c:pt>
                <c:pt idx="3">
                  <c:v>98.5</c:v>
                </c:pt>
                <c:pt idx="4">
                  <c:v>99.3</c:v>
                </c:pt>
              </c:numCache>
            </c:numRef>
          </c:val>
          <c:extLst>
            <c:ext xmlns:c16="http://schemas.microsoft.com/office/drawing/2014/chart" uri="{C3380CC4-5D6E-409C-BE32-E72D297353CC}">
              <c16:uniqueId val="{00000000-11FC-42CD-9284-98F32F8A40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11FC-42CD-9284-98F32F8A405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104.2</c:v>
                </c:pt>
                <c:pt idx="1">
                  <c:v>100.6</c:v>
                </c:pt>
                <c:pt idx="2">
                  <c:v>101.5</c:v>
                </c:pt>
                <c:pt idx="3">
                  <c:v>100.6</c:v>
                </c:pt>
                <c:pt idx="4">
                  <c:v>100.6</c:v>
                </c:pt>
              </c:numCache>
            </c:numRef>
          </c:val>
          <c:extLst>
            <c:ext xmlns:c16="http://schemas.microsoft.com/office/drawing/2014/chart" uri="{C3380CC4-5D6E-409C-BE32-E72D297353CC}">
              <c16:uniqueId val="{00000000-101B-4A9E-AC09-3025061714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101B-4A9E-AC09-30250617146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24.3</c:v>
                </c:pt>
                <c:pt idx="1">
                  <c:v>31.4</c:v>
                </c:pt>
                <c:pt idx="2">
                  <c:v>37.6</c:v>
                </c:pt>
                <c:pt idx="3">
                  <c:v>41.8</c:v>
                </c:pt>
                <c:pt idx="4">
                  <c:v>39.1</c:v>
                </c:pt>
              </c:numCache>
            </c:numRef>
          </c:val>
          <c:extLst>
            <c:ext xmlns:c16="http://schemas.microsoft.com/office/drawing/2014/chart" uri="{C3380CC4-5D6E-409C-BE32-E72D297353CC}">
              <c16:uniqueId val="{00000000-1575-45A4-9FD1-57A374B212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1575-45A4-9FD1-57A374B212D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c:v>
                </c:pt>
                <c:pt idx="1">
                  <c:v>63</c:v>
                </c:pt>
                <c:pt idx="2">
                  <c:v>69.099999999999994</c:v>
                </c:pt>
                <c:pt idx="3">
                  <c:v>70</c:v>
                </c:pt>
                <c:pt idx="4">
                  <c:v>73.400000000000006</c:v>
                </c:pt>
              </c:numCache>
            </c:numRef>
          </c:val>
          <c:extLst>
            <c:ext xmlns:c16="http://schemas.microsoft.com/office/drawing/2014/chart" uri="{C3380CC4-5D6E-409C-BE32-E72D297353CC}">
              <c16:uniqueId val="{00000000-2E51-4C66-8267-DACE54DD22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E51-4C66-8267-DACE54DD22D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35911020</c:v>
                </c:pt>
                <c:pt idx="1">
                  <c:v>36122448</c:v>
                </c:pt>
                <c:pt idx="2">
                  <c:v>37089420</c:v>
                </c:pt>
                <c:pt idx="3">
                  <c:v>38570024</c:v>
                </c:pt>
                <c:pt idx="4">
                  <c:v>46493256</c:v>
                </c:pt>
              </c:numCache>
            </c:numRef>
          </c:val>
          <c:extLst>
            <c:ext xmlns:c16="http://schemas.microsoft.com/office/drawing/2014/chart" uri="{C3380CC4-5D6E-409C-BE32-E72D297353CC}">
              <c16:uniqueId val="{00000000-AD54-4DEB-B2E8-E3EE9EDA6F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AD54-4DEB-B2E8-E3EE9EDA6F1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21.6</c:v>
                </c:pt>
                <c:pt idx="1">
                  <c:v>23.8</c:v>
                </c:pt>
                <c:pt idx="2">
                  <c:v>23.7</c:v>
                </c:pt>
                <c:pt idx="3">
                  <c:v>24.1</c:v>
                </c:pt>
                <c:pt idx="4">
                  <c:v>26</c:v>
                </c:pt>
              </c:numCache>
            </c:numRef>
          </c:val>
          <c:extLst>
            <c:ext xmlns:c16="http://schemas.microsoft.com/office/drawing/2014/chart" uri="{C3380CC4-5D6E-409C-BE32-E72D297353CC}">
              <c16:uniqueId val="{00000000-4663-4A56-A01A-03C63A83F3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4663-4A56-A01A-03C63A83F31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c:v>
                </c:pt>
                <c:pt idx="1">
                  <c:v>47.3</c:v>
                </c:pt>
                <c:pt idx="2">
                  <c:v>47.2</c:v>
                </c:pt>
                <c:pt idx="3">
                  <c:v>46.3</c:v>
                </c:pt>
                <c:pt idx="4">
                  <c:v>48.3</c:v>
                </c:pt>
              </c:numCache>
            </c:numRef>
          </c:val>
          <c:extLst>
            <c:ext xmlns:c16="http://schemas.microsoft.com/office/drawing/2014/chart" uri="{C3380CC4-5D6E-409C-BE32-E72D297353CC}">
              <c16:uniqueId val="{00000000-F319-4017-BB5F-B35BD1D057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F319-4017-BB5F-B35BD1D0571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大分県中津市　中津市民病院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84344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21349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104.2</v>
      </c>
      <c r="Q33" s="132"/>
      <c r="R33" s="132"/>
      <c r="S33" s="132"/>
      <c r="T33" s="132"/>
      <c r="U33" s="132"/>
      <c r="V33" s="132"/>
      <c r="W33" s="132"/>
      <c r="X33" s="132"/>
      <c r="Y33" s="132"/>
      <c r="Z33" s="132"/>
      <c r="AA33" s="132"/>
      <c r="AB33" s="132"/>
      <c r="AC33" s="132"/>
      <c r="AD33" s="133"/>
      <c r="AE33" s="131">
        <f>データ!AI7</f>
        <v>100.6</v>
      </c>
      <c r="AF33" s="132"/>
      <c r="AG33" s="132"/>
      <c r="AH33" s="132"/>
      <c r="AI33" s="132"/>
      <c r="AJ33" s="132"/>
      <c r="AK33" s="132"/>
      <c r="AL33" s="132"/>
      <c r="AM33" s="132"/>
      <c r="AN33" s="132"/>
      <c r="AO33" s="132"/>
      <c r="AP33" s="132"/>
      <c r="AQ33" s="132"/>
      <c r="AR33" s="132"/>
      <c r="AS33" s="133"/>
      <c r="AT33" s="131">
        <f>データ!AJ7</f>
        <v>101.5</v>
      </c>
      <c r="AU33" s="132"/>
      <c r="AV33" s="132"/>
      <c r="AW33" s="132"/>
      <c r="AX33" s="132"/>
      <c r="AY33" s="132"/>
      <c r="AZ33" s="132"/>
      <c r="BA33" s="132"/>
      <c r="BB33" s="132"/>
      <c r="BC33" s="132"/>
      <c r="BD33" s="132"/>
      <c r="BE33" s="132"/>
      <c r="BF33" s="132"/>
      <c r="BG33" s="132"/>
      <c r="BH33" s="133"/>
      <c r="BI33" s="131">
        <f>データ!AK7</f>
        <v>100.6</v>
      </c>
      <c r="BJ33" s="132"/>
      <c r="BK33" s="132"/>
      <c r="BL33" s="132"/>
      <c r="BM33" s="132"/>
      <c r="BN33" s="132"/>
      <c r="BO33" s="132"/>
      <c r="BP33" s="132"/>
      <c r="BQ33" s="132"/>
      <c r="BR33" s="132"/>
      <c r="BS33" s="132"/>
      <c r="BT33" s="132"/>
      <c r="BU33" s="132"/>
      <c r="BV33" s="132"/>
      <c r="BW33" s="133"/>
      <c r="BX33" s="131">
        <f>データ!AL7</f>
        <v>100.6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101.2</v>
      </c>
      <c r="DE33" s="132"/>
      <c r="DF33" s="132"/>
      <c r="DG33" s="132"/>
      <c r="DH33" s="132"/>
      <c r="DI33" s="132"/>
      <c r="DJ33" s="132"/>
      <c r="DK33" s="132"/>
      <c r="DL33" s="132"/>
      <c r="DM33" s="132"/>
      <c r="DN33" s="132"/>
      <c r="DO33" s="132"/>
      <c r="DP33" s="132"/>
      <c r="DQ33" s="132"/>
      <c r="DR33" s="133"/>
      <c r="DS33" s="131">
        <f>データ!AT7</f>
        <v>97.6</v>
      </c>
      <c r="DT33" s="132"/>
      <c r="DU33" s="132"/>
      <c r="DV33" s="132"/>
      <c r="DW33" s="132"/>
      <c r="DX33" s="132"/>
      <c r="DY33" s="132"/>
      <c r="DZ33" s="132"/>
      <c r="EA33" s="132"/>
      <c r="EB33" s="132"/>
      <c r="EC33" s="132"/>
      <c r="ED33" s="132"/>
      <c r="EE33" s="132"/>
      <c r="EF33" s="132"/>
      <c r="EG33" s="133"/>
      <c r="EH33" s="131">
        <f>データ!AU7</f>
        <v>99.4</v>
      </c>
      <c r="EI33" s="132"/>
      <c r="EJ33" s="132"/>
      <c r="EK33" s="132"/>
      <c r="EL33" s="132"/>
      <c r="EM33" s="132"/>
      <c r="EN33" s="132"/>
      <c r="EO33" s="132"/>
      <c r="EP33" s="132"/>
      <c r="EQ33" s="132"/>
      <c r="ER33" s="132"/>
      <c r="ES33" s="132"/>
      <c r="ET33" s="132"/>
      <c r="EU33" s="132"/>
      <c r="EV33" s="133"/>
      <c r="EW33" s="131">
        <f>データ!AV7</f>
        <v>98.5</v>
      </c>
      <c r="EX33" s="132"/>
      <c r="EY33" s="132"/>
      <c r="EZ33" s="132"/>
      <c r="FA33" s="132"/>
      <c r="FB33" s="132"/>
      <c r="FC33" s="132"/>
      <c r="FD33" s="132"/>
      <c r="FE33" s="132"/>
      <c r="FF33" s="132"/>
      <c r="FG33" s="132"/>
      <c r="FH33" s="132"/>
      <c r="FI33" s="132"/>
      <c r="FJ33" s="132"/>
      <c r="FK33" s="133"/>
      <c r="FL33" s="131">
        <f>データ!AW7</f>
        <v>99.3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95</v>
      </c>
      <c r="KG33" s="132"/>
      <c r="KH33" s="132"/>
      <c r="KI33" s="132"/>
      <c r="KJ33" s="132"/>
      <c r="KK33" s="132"/>
      <c r="KL33" s="132"/>
      <c r="KM33" s="132"/>
      <c r="KN33" s="132"/>
      <c r="KO33" s="132"/>
      <c r="KP33" s="132"/>
      <c r="KQ33" s="132"/>
      <c r="KR33" s="132"/>
      <c r="KS33" s="132"/>
      <c r="KT33" s="133"/>
      <c r="KU33" s="131">
        <f>データ!BP7</f>
        <v>94.8</v>
      </c>
      <c r="KV33" s="132"/>
      <c r="KW33" s="132"/>
      <c r="KX33" s="132"/>
      <c r="KY33" s="132"/>
      <c r="KZ33" s="132"/>
      <c r="LA33" s="132"/>
      <c r="LB33" s="132"/>
      <c r="LC33" s="132"/>
      <c r="LD33" s="132"/>
      <c r="LE33" s="132"/>
      <c r="LF33" s="132"/>
      <c r="LG33" s="132"/>
      <c r="LH33" s="132"/>
      <c r="LI33" s="133"/>
      <c r="LJ33" s="131">
        <f>データ!BQ7</f>
        <v>95.6</v>
      </c>
      <c r="LK33" s="132"/>
      <c r="LL33" s="132"/>
      <c r="LM33" s="132"/>
      <c r="LN33" s="132"/>
      <c r="LO33" s="132"/>
      <c r="LP33" s="132"/>
      <c r="LQ33" s="132"/>
      <c r="LR33" s="132"/>
      <c r="LS33" s="132"/>
      <c r="LT33" s="132"/>
      <c r="LU33" s="132"/>
      <c r="LV33" s="132"/>
      <c r="LW33" s="132"/>
      <c r="LX33" s="133"/>
      <c r="LY33" s="131">
        <f>データ!BR7</f>
        <v>95.2</v>
      </c>
      <c r="LZ33" s="132"/>
      <c r="MA33" s="132"/>
      <c r="MB33" s="132"/>
      <c r="MC33" s="132"/>
      <c r="MD33" s="132"/>
      <c r="ME33" s="132"/>
      <c r="MF33" s="132"/>
      <c r="MG33" s="132"/>
      <c r="MH33" s="132"/>
      <c r="MI33" s="132"/>
      <c r="MJ33" s="132"/>
      <c r="MK33" s="132"/>
      <c r="ML33" s="132"/>
      <c r="MM33" s="133"/>
      <c r="MN33" s="131">
        <f>データ!BS7</f>
        <v>93.7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173</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174</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56</v>
      </c>
      <c r="H55" s="130"/>
      <c r="I55" s="130"/>
      <c r="J55" s="130"/>
      <c r="K55" s="130"/>
      <c r="L55" s="130"/>
      <c r="M55" s="130"/>
      <c r="N55" s="130"/>
      <c r="O55" s="130"/>
      <c r="P55" s="146">
        <f>データ!BZ7</f>
        <v>48559</v>
      </c>
      <c r="Q55" s="147"/>
      <c r="R55" s="147"/>
      <c r="S55" s="147"/>
      <c r="T55" s="147"/>
      <c r="U55" s="147"/>
      <c r="V55" s="147"/>
      <c r="W55" s="147"/>
      <c r="X55" s="147"/>
      <c r="Y55" s="147"/>
      <c r="Z55" s="147"/>
      <c r="AA55" s="147"/>
      <c r="AB55" s="147"/>
      <c r="AC55" s="147"/>
      <c r="AD55" s="148"/>
      <c r="AE55" s="146">
        <f>データ!CA7</f>
        <v>48164</v>
      </c>
      <c r="AF55" s="147"/>
      <c r="AG55" s="147"/>
      <c r="AH55" s="147"/>
      <c r="AI55" s="147"/>
      <c r="AJ55" s="147"/>
      <c r="AK55" s="147"/>
      <c r="AL55" s="147"/>
      <c r="AM55" s="147"/>
      <c r="AN55" s="147"/>
      <c r="AO55" s="147"/>
      <c r="AP55" s="147"/>
      <c r="AQ55" s="147"/>
      <c r="AR55" s="147"/>
      <c r="AS55" s="148"/>
      <c r="AT55" s="146">
        <f>データ!CB7</f>
        <v>52848</v>
      </c>
      <c r="AU55" s="147"/>
      <c r="AV55" s="147"/>
      <c r="AW55" s="147"/>
      <c r="AX55" s="147"/>
      <c r="AY55" s="147"/>
      <c r="AZ55" s="147"/>
      <c r="BA55" s="147"/>
      <c r="BB55" s="147"/>
      <c r="BC55" s="147"/>
      <c r="BD55" s="147"/>
      <c r="BE55" s="147"/>
      <c r="BF55" s="147"/>
      <c r="BG55" s="147"/>
      <c r="BH55" s="148"/>
      <c r="BI55" s="146">
        <f>データ!CC7</f>
        <v>53737</v>
      </c>
      <c r="BJ55" s="147"/>
      <c r="BK55" s="147"/>
      <c r="BL55" s="147"/>
      <c r="BM55" s="147"/>
      <c r="BN55" s="147"/>
      <c r="BO55" s="147"/>
      <c r="BP55" s="147"/>
      <c r="BQ55" s="147"/>
      <c r="BR55" s="147"/>
      <c r="BS55" s="147"/>
      <c r="BT55" s="147"/>
      <c r="BU55" s="147"/>
      <c r="BV55" s="147"/>
      <c r="BW55" s="148"/>
      <c r="BX55" s="146">
        <f>データ!CD7</f>
        <v>56298</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17416</v>
      </c>
      <c r="DE55" s="147"/>
      <c r="DF55" s="147"/>
      <c r="DG55" s="147"/>
      <c r="DH55" s="147"/>
      <c r="DI55" s="147"/>
      <c r="DJ55" s="147"/>
      <c r="DK55" s="147"/>
      <c r="DL55" s="147"/>
      <c r="DM55" s="147"/>
      <c r="DN55" s="147"/>
      <c r="DO55" s="147"/>
      <c r="DP55" s="147"/>
      <c r="DQ55" s="147"/>
      <c r="DR55" s="148"/>
      <c r="DS55" s="146">
        <f>データ!CL7</f>
        <v>19870</v>
      </c>
      <c r="DT55" s="147"/>
      <c r="DU55" s="147"/>
      <c r="DV55" s="147"/>
      <c r="DW55" s="147"/>
      <c r="DX55" s="147"/>
      <c r="DY55" s="147"/>
      <c r="DZ55" s="147"/>
      <c r="EA55" s="147"/>
      <c r="EB55" s="147"/>
      <c r="EC55" s="147"/>
      <c r="ED55" s="147"/>
      <c r="EE55" s="147"/>
      <c r="EF55" s="147"/>
      <c r="EG55" s="148"/>
      <c r="EH55" s="146">
        <f>データ!CM7</f>
        <v>21522</v>
      </c>
      <c r="EI55" s="147"/>
      <c r="EJ55" s="147"/>
      <c r="EK55" s="147"/>
      <c r="EL55" s="147"/>
      <c r="EM55" s="147"/>
      <c r="EN55" s="147"/>
      <c r="EO55" s="147"/>
      <c r="EP55" s="147"/>
      <c r="EQ55" s="147"/>
      <c r="ER55" s="147"/>
      <c r="ES55" s="147"/>
      <c r="ET55" s="147"/>
      <c r="EU55" s="147"/>
      <c r="EV55" s="148"/>
      <c r="EW55" s="146">
        <f>データ!CN7</f>
        <v>21674</v>
      </c>
      <c r="EX55" s="147"/>
      <c r="EY55" s="147"/>
      <c r="EZ55" s="147"/>
      <c r="FA55" s="147"/>
      <c r="FB55" s="147"/>
      <c r="FC55" s="147"/>
      <c r="FD55" s="147"/>
      <c r="FE55" s="147"/>
      <c r="FF55" s="147"/>
      <c r="FG55" s="147"/>
      <c r="FH55" s="147"/>
      <c r="FI55" s="147"/>
      <c r="FJ55" s="147"/>
      <c r="FK55" s="148"/>
      <c r="FL55" s="146">
        <f>データ!CO7</f>
        <v>24851</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46</v>
      </c>
      <c r="GS55" s="132"/>
      <c r="GT55" s="132"/>
      <c r="GU55" s="132"/>
      <c r="GV55" s="132"/>
      <c r="GW55" s="132"/>
      <c r="GX55" s="132"/>
      <c r="GY55" s="132"/>
      <c r="GZ55" s="132"/>
      <c r="HA55" s="132"/>
      <c r="HB55" s="132"/>
      <c r="HC55" s="132"/>
      <c r="HD55" s="132"/>
      <c r="HE55" s="132"/>
      <c r="HF55" s="133"/>
      <c r="HG55" s="131">
        <f>データ!CW7</f>
        <v>47.3</v>
      </c>
      <c r="HH55" s="132"/>
      <c r="HI55" s="132"/>
      <c r="HJ55" s="132"/>
      <c r="HK55" s="132"/>
      <c r="HL55" s="132"/>
      <c r="HM55" s="132"/>
      <c r="HN55" s="132"/>
      <c r="HO55" s="132"/>
      <c r="HP55" s="132"/>
      <c r="HQ55" s="132"/>
      <c r="HR55" s="132"/>
      <c r="HS55" s="132"/>
      <c r="HT55" s="132"/>
      <c r="HU55" s="133"/>
      <c r="HV55" s="131">
        <f>データ!CX7</f>
        <v>47.2</v>
      </c>
      <c r="HW55" s="132"/>
      <c r="HX55" s="132"/>
      <c r="HY55" s="132"/>
      <c r="HZ55" s="132"/>
      <c r="IA55" s="132"/>
      <c r="IB55" s="132"/>
      <c r="IC55" s="132"/>
      <c r="ID55" s="132"/>
      <c r="IE55" s="132"/>
      <c r="IF55" s="132"/>
      <c r="IG55" s="132"/>
      <c r="IH55" s="132"/>
      <c r="II55" s="132"/>
      <c r="IJ55" s="133"/>
      <c r="IK55" s="131">
        <f>データ!CY7</f>
        <v>46.3</v>
      </c>
      <c r="IL55" s="132"/>
      <c r="IM55" s="132"/>
      <c r="IN55" s="132"/>
      <c r="IO55" s="132"/>
      <c r="IP55" s="132"/>
      <c r="IQ55" s="132"/>
      <c r="IR55" s="132"/>
      <c r="IS55" s="132"/>
      <c r="IT55" s="132"/>
      <c r="IU55" s="132"/>
      <c r="IV55" s="132"/>
      <c r="IW55" s="132"/>
      <c r="IX55" s="132"/>
      <c r="IY55" s="133"/>
      <c r="IZ55" s="131">
        <f>データ!CZ7</f>
        <v>48.3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21.6</v>
      </c>
      <c r="KG55" s="132"/>
      <c r="KH55" s="132"/>
      <c r="KI55" s="132"/>
      <c r="KJ55" s="132"/>
      <c r="KK55" s="132"/>
      <c r="KL55" s="132"/>
      <c r="KM55" s="132"/>
      <c r="KN55" s="132"/>
      <c r="KO55" s="132"/>
      <c r="KP55" s="132"/>
      <c r="KQ55" s="132"/>
      <c r="KR55" s="132"/>
      <c r="KS55" s="132"/>
      <c r="KT55" s="133"/>
      <c r="KU55" s="131">
        <f>データ!DH7</f>
        <v>23.8</v>
      </c>
      <c r="KV55" s="132"/>
      <c r="KW55" s="132"/>
      <c r="KX55" s="132"/>
      <c r="KY55" s="132"/>
      <c r="KZ55" s="132"/>
      <c r="LA55" s="132"/>
      <c r="LB55" s="132"/>
      <c r="LC55" s="132"/>
      <c r="LD55" s="132"/>
      <c r="LE55" s="132"/>
      <c r="LF55" s="132"/>
      <c r="LG55" s="132"/>
      <c r="LH55" s="132"/>
      <c r="LI55" s="133"/>
      <c r="LJ55" s="131">
        <f>データ!DI7</f>
        <v>23.7</v>
      </c>
      <c r="LK55" s="132"/>
      <c r="LL55" s="132"/>
      <c r="LM55" s="132"/>
      <c r="LN55" s="132"/>
      <c r="LO55" s="132"/>
      <c r="LP55" s="132"/>
      <c r="LQ55" s="132"/>
      <c r="LR55" s="132"/>
      <c r="LS55" s="132"/>
      <c r="LT55" s="132"/>
      <c r="LU55" s="132"/>
      <c r="LV55" s="132"/>
      <c r="LW55" s="132"/>
      <c r="LX55" s="133"/>
      <c r="LY55" s="131">
        <f>データ!DJ7</f>
        <v>24.1</v>
      </c>
      <c r="LZ55" s="132"/>
      <c r="MA55" s="132"/>
      <c r="MB55" s="132"/>
      <c r="MC55" s="132"/>
      <c r="MD55" s="132"/>
      <c r="ME55" s="132"/>
      <c r="MF55" s="132"/>
      <c r="MG55" s="132"/>
      <c r="MH55" s="132"/>
      <c r="MI55" s="132"/>
      <c r="MJ55" s="132"/>
      <c r="MK55" s="132"/>
      <c r="ML55" s="132"/>
      <c r="MM55" s="133"/>
      <c r="MN55" s="131">
        <f>データ!DK7</f>
        <v>26</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24.3</v>
      </c>
      <c r="V79" s="159"/>
      <c r="W79" s="159"/>
      <c r="X79" s="159"/>
      <c r="Y79" s="159"/>
      <c r="Z79" s="159"/>
      <c r="AA79" s="159"/>
      <c r="AB79" s="159"/>
      <c r="AC79" s="159"/>
      <c r="AD79" s="159"/>
      <c r="AE79" s="159"/>
      <c r="AF79" s="159"/>
      <c r="AG79" s="159"/>
      <c r="AH79" s="159"/>
      <c r="AI79" s="159"/>
      <c r="AJ79" s="159"/>
      <c r="AK79" s="159"/>
      <c r="AL79" s="159"/>
      <c r="AM79" s="159"/>
      <c r="AN79" s="159">
        <f>データ!DS7</f>
        <v>31.4</v>
      </c>
      <c r="AO79" s="159"/>
      <c r="AP79" s="159"/>
      <c r="AQ79" s="159"/>
      <c r="AR79" s="159"/>
      <c r="AS79" s="159"/>
      <c r="AT79" s="159"/>
      <c r="AU79" s="159"/>
      <c r="AV79" s="159"/>
      <c r="AW79" s="159"/>
      <c r="AX79" s="159"/>
      <c r="AY79" s="159"/>
      <c r="AZ79" s="159"/>
      <c r="BA79" s="159"/>
      <c r="BB79" s="159"/>
      <c r="BC79" s="159"/>
      <c r="BD79" s="159"/>
      <c r="BE79" s="159"/>
      <c r="BF79" s="159"/>
      <c r="BG79" s="159">
        <f>データ!DT7</f>
        <v>37.6</v>
      </c>
      <c r="BH79" s="159"/>
      <c r="BI79" s="159"/>
      <c r="BJ79" s="159"/>
      <c r="BK79" s="159"/>
      <c r="BL79" s="159"/>
      <c r="BM79" s="159"/>
      <c r="BN79" s="159"/>
      <c r="BO79" s="159"/>
      <c r="BP79" s="159"/>
      <c r="BQ79" s="159"/>
      <c r="BR79" s="159"/>
      <c r="BS79" s="159"/>
      <c r="BT79" s="159"/>
      <c r="BU79" s="159"/>
      <c r="BV79" s="159"/>
      <c r="BW79" s="159"/>
      <c r="BX79" s="159"/>
      <c r="BY79" s="159"/>
      <c r="BZ79" s="159">
        <f>データ!DU7</f>
        <v>41.8</v>
      </c>
      <c r="CA79" s="159"/>
      <c r="CB79" s="159"/>
      <c r="CC79" s="159"/>
      <c r="CD79" s="159"/>
      <c r="CE79" s="159"/>
      <c r="CF79" s="159"/>
      <c r="CG79" s="159"/>
      <c r="CH79" s="159"/>
      <c r="CI79" s="159"/>
      <c r="CJ79" s="159"/>
      <c r="CK79" s="159"/>
      <c r="CL79" s="159"/>
      <c r="CM79" s="159"/>
      <c r="CN79" s="159"/>
      <c r="CO79" s="159"/>
      <c r="CP79" s="159"/>
      <c r="CQ79" s="159"/>
      <c r="CR79" s="159"/>
      <c r="CS79" s="159">
        <f>データ!DV7</f>
        <v>39.1</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52</v>
      </c>
      <c r="EP79" s="159"/>
      <c r="EQ79" s="159"/>
      <c r="ER79" s="159"/>
      <c r="ES79" s="159"/>
      <c r="ET79" s="159"/>
      <c r="EU79" s="159"/>
      <c r="EV79" s="159"/>
      <c r="EW79" s="159"/>
      <c r="EX79" s="159"/>
      <c r="EY79" s="159"/>
      <c r="EZ79" s="159"/>
      <c r="FA79" s="159"/>
      <c r="FB79" s="159"/>
      <c r="FC79" s="159"/>
      <c r="FD79" s="159"/>
      <c r="FE79" s="159"/>
      <c r="FF79" s="159"/>
      <c r="FG79" s="159"/>
      <c r="FH79" s="159">
        <f>データ!ED7</f>
        <v>63</v>
      </c>
      <c r="FI79" s="159"/>
      <c r="FJ79" s="159"/>
      <c r="FK79" s="159"/>
      <c r="FL79" s="159"/>
      <c r="FM79" s="159"/>
      <c r="FN79" s="159"/>
      <c r="FO79" s="159"/>
      <c r="FP79" s="159"/>
      <c r="FQ79" s="159"/>
      <c r="FR79" s="159"/>
      <c r="FS79" s="159"/>
      <c r="FT79" s="159"/>
      <c r="FU79" s="159"/>
      <c r="FV79" s="159"/>
      <c r="FW79" s="159"/>
      <c r="FX79" s="159"/>
      <c r="FY79" s="159"/>
      <c r="FZ79" s="159"/>
      <c r="GA79" s="159">
        <f>データ!EE7</f>
        <v>69.099999999999994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70</v>
      </c>
      <c r="GU79" s="159"/>
      <c r="GV79" s="159"/>
      <c r="GW79" s="159"/>
      <c r="GX79" s="159"/>
      <c r="GY79" s="159"/>
      <c r="GZ79" s="159"/>
      <c r="HA79" s="159"/>
      <c r="HB79" s="159"/>
      <c r="HC79" s="159"/>
      <c r="HD79" s="159"/>
      <c r="HE79" s="159"/>
      <c r="HF79" s="159"/>
      <c r="HG79" s="159"/>
      <c r="HH79" s="159"/>
      <c r="HI79" s="159"/>
      <c r="HJ79" s="159"/>
      <c r="HK79" s="159"/>
      <c r="HL79" s="159"/>
      <c r="HM79" s="159">
        <f>データ!EG7</f>
        <v>73.400000000000006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35911020</v>
      </c>
      <c r="JK79" s="160"/>
      <c r="JL79" s="160"/>
      <c r="JM79" s="160"/>
      <c r="JN79" s="160"/>
      <c r="JO79" s="160"/>
      <c r="JP79" s="160"/>
      <c r="JQ79" s="160"/>
      <c r="JR79" s="160"/>
      <c r="JS79" s="160"/>
      <c r="JT79" s="160"/>
      <c r="JU79" s="160"/>
      <c r="JV79" s="160"/>
      <c r="JW79" s="160"/>
      <c r="JX79" s="160"/>
      <c r="JY79" s="160"/>
      <c r="JZ79" s="160"/>
      <c r="KA79" s="160"/>
      <c r="KB79" s="160"/>
      <c r="KC79" s="160">
        <f>データ!EO7</f>
        <v>36122448</v>
      </c>
      <c r="KD79" s="160"/>
      <c r="KE79" s="160"/>
      <c r="KF79" s="160"/>
      <c r="KG79" s="160"/>
      <c r="KH79" s="160"/>
      <c r="KI79" s="160"/>
      <c r="KJ79" s="160"/>
      <c r="KK79" s="160"/>
      <c r="KL79" s="160"/>
      <c r="KM79" s="160"/>
      <c r="KN79" s="160"/>
      <c r="KO79" s="160"/>
      <c r="KP79" s="160"/>
      <c r="KQ79" s="160"/>
      <c r="KR79" s="160"/>
      <c r="KS79" s="160"/>
      <c r="KT79" s="160"/>
      <c r="KU79" s="160"/>
      <c r="KV79" s="160">
        <f>データ!EP7</f>
        <v>37089420</v>
      </c>
      <c r="KW79" s="160"/>
      <c r="KX79" s="160"/>
      <c r="KY79" s="160"/>
      <c r="KZ79" s="160"/>
      <c r="LA79" s="160"/>
      <c r="LB79" s="160"/>
      <c r="LC79" s="160"/>
      <c r="LD79" s="160"/>
      <c r="LE79" s="160"/>
      <c r="LF79" s="160"/>
      <c r="LG79" s="160"/>
      <c r="LH79" s="160"/>
      <c r="LI79" s="160"/>
      <c r="LJ79" s="160"/>
      <c r="LK79" s="160"/>
      <c r="LL79" s="160"/>
      <c r="LM79" s="160"/>
      <c r="LN79" s="160"/>
      <c r="LO79" s="160">
        <f>データ!EQ7</f>
        <v>38570024</v>
      </c>
      <c r="LP79" s="160"/>
      <c r="LQ79" s="160"/>
      <c r="LR79" s="160"/>
      <c r="LS79" s="160"/>
      <c r="LT79" s="160"/>
      <c r="LU79" s="160"/>
      <c r="LV79" s="160"/>
      <c r="LW79" s="160"/>
      <c r="LX79" s="160"/>
      <c r="LY79" s="160"/>
      <c r="LZ79" s="160"/>
      <c r="MA79" s="160"/>
      <c r="MB79" s="160"/>
      <c r="MC79" s="160"/>
      <c r="MD79" s="160"/>
      <c r="ME79" s="160"/>
      <c r="MF79" s="160"/>
      <c r="MG79" s="160"/>
      <c r="MH79" s="160">
        <f>データ!ER7</f>
        <v>46493256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q7OUZ9g7sRFuZzHT2S3lOGsRXQT3TKjBJqPW03tc2TXIB2xuExhARZCBGtH8zCUQbGH/EkAzklbzKTn495m5A==" saltValue="5cdhilYTQGZD9Oxkb6hQZ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442038</v>
      </c>
      <c r="D6" s="65">
        <f t="shared" si="2"/>
        <v>46</v>
      </c>
      <c r="E6" s="65">
        <f t="shared" si="2"/>
        <v>6</v>
      </c>
      <c r="F6" s="65">
        <f t="shared" si="2"/>
        <v>0</v>
      </c>
      <c r="G6" s="65">
        <f t="shared" si="2"/>
        <v>1</v>
      </c>
      <c r="H6" s="163" t="str">
        <f>IF(H8&lt;&gt;I8,H8,"")&amp;IF(I8&lt;&gt;J8,I8,"")&amp;"　"&amp;J8</f>
        <v>大分県中津市　中津市民病院</v>
      </c>
      <c r="I6" s="164"/>
      <c r="J6" s="165"/>
      <c r="K6" s="65" t="str">
        <f t="shared" si="2"/>
        <v>条例全部</v>
      </c>
      <c r="L6" s="65" t="str">
        <f t="shared" si="2"/>
        <v>病院事業</v>
      </c>
      <c r="M6" s="65" t="str">
        <f t="shared" si="2"/>
        <v>一般病院</v>
      </c>
      <c r="N6" s="65" t="str">
        <f>N8</f>
        <v>200床以上～300床未満</v>
      </c>
      <c r="O6" s="65" t="str">
        <f>O8</f>
        <v>自治体職員 民間企業出身</v>
      </c>
      <c r="P6" s="65" t="str">
        <f>P8</f>
        <v>直営</v>
      </c>
      <c r="Q6" s="66">
        <f t="shared" ref="Q6:AG6" si="3">Q8</f>
        <v>25</v>
      </c>
      <c r="R6" s="65" t="str">
        <f t="shared" si="3"/>
        <v>対象</v>
      </c>
      <c r="S6" s="65" t="str">
        <f t="shared" si="3"/>
        <v>透 I 未 訓 ガ</v>
      </c>
      <c r="T6" s="65" t="str">
        <f t="shared" si="3"/>
        <v>救 臨 が へ 災 地 輪</v>
      </c>
      <c r="U6" s="66">
        <f>U8</f>
        <v>84344</v>
      </c>
      <c r="V6" s="66">
        <f>V8</f>
        <v>21349</v>
      </c>
      <c r="W6" s="65" t="str">
        <f>W8</f>
        <v>非該当</v>
      </c>
      <c r="X6" s="65" t="str">
        <f t="shared" si="3"/>
        <v>７：１</v>
      </c>
      <c r="Y6" s="66">
        <f t="shared" si="3"/>
        <v>250</v>
      </c>
      <c r="Z6" s="66" t="str">
        <f t="shared" si="3"/>
        <v>-</v>
      </c>
      <c r="AA6" s="66" t="str">
        <f t="shared" si="3"/>
        <v>-</v>
      </c>
      <c r="AB6" s="66" t="str">
        <f t="shared" si="3"/>
        <v>-</v>
      </c>
      <c r="AC6" s="66" t="str">
        <f t="shared" si="3"/>
        <v>-</v>
      </c>
      <c r="AD6" s="66">
        <f t="shared" si="3"/>
        <v>250</v>
      </c>
      <c r="AE6" s="66">
        <f t="shared" si="3"/>
        <v>250</v>
      </c>
      <c r="AF6" s="66" t="str">
        <f t="shared" si="3"/>
        <v>-</v>
      </c>
      <c r="AG6" s="66">
        <f t="shared" si="3"/>
        <v>250</v>
      </c>
      <c r="AH6" s="67">
        <f>IF(AH8="-",NA(),AH8)</f>
        <v>104.2</v>
      </c>
      <c r="AI6" s="67">
        <f t="shared" ref="AI6:AQ6" si="4">IF(AI8="-",NA(),AI8)</f>
        <v>100.6</v>
      </c>
      <c r="AJ6" s="67">
        <f t="shared" si="4"/>
        <v>101.5</v>
      </c>
      <c r="AK6" s="67">
        <f t="shared" si="4"/>
        <v>100.6</v>
      </c>
      <c r="AL6" s="67">
        <f t="shared" si="4"/>
        <v>100.6</v>
      </c>
      <c r="AM6" s="67">
        <f t="shared" si="4"/>
        <v>97.9</v>
      </c>
      <c r="AN6" s="67">
        <f t="shared" si="4"/>
        <v>96.6</v>
      </c>
      <c r="AO6" s="67">
        <f t="shared" si="4"/>
        <v>96.2</v>
      </c>
      <c r="AP6" s="67">
        <f t="shared" si="4"/>
        <v>97.2</v>
      </c>
      <c r="AQ6" s="67">
        <f t="shared" si="4"/>
        <v>97.5</v>
      </c>
      <c r="AR6" s="67" t="str">
        <f>IF(AR8="-","【-】","【"&amp;SUBSTITUTE(TEXT(AR8,"#,##0.0"),"-","△")&amp;"】")</f>
        <v>【98.8】</v>
      </c>
      <c r="AS6" s="67">
        <f>IF(AS8="-",NA(),AS8)</f>
        <v>101.2</v>
      </c>
      <c r="AT6" s="67">
        <f t="shared" ref="AT6:BB6" si="5">IF(AT8="-",NA(),AT8)</f>
        <v>97.6</v>
      </c>
      <c r="AU6" s="67">
        <f t="shared" si="5"/>
        <v>99.4</v>
      </c>
      <c r="AV6" s="67">
        <f t="shared" si="5"/>
        <v>98.5</v>
      </c>
      <c r="AW6" s="67">
        <f t="shared" si="5"/>
        <v>99.3</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95</v>
      </c>
      <c r="BP6" s="67">
        <f t="shared" ref="BP6:BX6" si="7">IF(BP8="-",NA(),BP8)</f>
        <v>94.8</v>
      </c>
      <c r="BQ6" s="67">
        <f t="shared" si="7"/>
        <v>95.6</v>
      </c>
      <c r="BR6" s="67">
        <f t="shared" si="7"/>
        <v>95.2</v>
      </c>
      <c r="BS6" s="67">
        <f t="shared" si="7"/>
        <v>93.7</v>
      </c>
      <c r="BT6" s="67">
        <f t="shared" si="7"/>
        <v>69.099999999999994</v>
      </c>
      <c r="BU6" s="67">
        <f t="shared" si="7"/>
        <v>69.8</v>
      </c>
      <c r="BV6" s="67">
        <f t="shared" si="7"/>
        <v>71.2</v>
      </c>
      <c r="BW6" s="67">
        <f t="shared" si="7"/>
        <v>73</v>
      </c>
      <c r="BX6" s="67">
        <f t="shared" si="7"/>
        <v>72.099999999999994</v>
      </c>
      <c r="BY6" s="67" t="str">
        <f>IF(BY8="-","【-】","【"&amp;SUBSTITUTE(TEXT(BY8,"#,##0.0"),"-","△")&amp;"】")</f>
        <v>【74.9】</v>
      </c>
      <c r="BZ6" s="68">
        <f>IF(BZ8="-",NA(),BZ8)</f>
        <v>48559</v>
      </c>
      <c r="CA6" s="68">
        <f t="shared" ref="CA6:CI6" si="8">IF(CA8="-",NA(),CA8)</f>
        <v>48164</v>
      </c>
      <c r="CB6" s="68">
        <f t="shared" si="8"/>
        <v>52848</v>
      </c>
      <c r="CC6" s="68">
        <f t="shared" si="8"/>
        <v>53737</v>
      </c>
      <c r="CD6" s="68">
        <f t="shared" si="8"/>
        <v>56298</v>
      </c>
      <c r="CE6" s="68">
        <f t="shared" si="8"/>
        <v>45099</v>
      </c>
      <c r="CF6" s="68">
        <f t="shared" si="8"/>
        <v>45085</v>
      </c>
      <c r="CG6" s="68">
        <f t="shared" si="8"/>
        <v>44825</v>
      </c>
      <c r="CH6" s="68">
        <f t="shared" si="8"/>
        <v>45494</v>
      </c>
      <c r="CI6" s="68">
        <f t="shared" si="8"/>
        <v>47924</v>
      </c>
      <c r="CJ6" s="67" t="str">
        <f>IF(CJ8="-","【-】","【"&amp;SUBSTITUTE(TEXT(CJ8,"#,##0"),"-","△")&amp;"】")</f>
        <v>【52,412】</v>
      </c>
      <c r="CK6" s="68">
        <f>IF(CK8="-",NA(),CK8)</f>
        <v>17416</v>
      </c>
      <c r="CL6" s="68">
        <f t="shared" ref="CL6:CT6" si="9">IF(CL8="-",NA(),CL8)</f>
        <v>19870</v>
      </c>
      <c r="CM6" s="68">
        <f t="shared" si="9"/>
        <v>21522</v>
      </c>
      <c r="CN6" s="68">
        <f t="shared" si="9"/>
        <v>21674</v>
      </c>
      <c r="CO6" s="68">
        <f t="shared" si="9"/>
        <v>24851</v>
      </c>
      <c r="CP6" s="68">
        <f t="shared" si="9"/>
        <v>11173</v>
      </c>
      <c r="CQ6" s="68">
        <f t="shared" si="9"/>
        <v>11881</v>
      </c>
      <c r="CR6" s="68">
        <f t="shared" si="9"/>
        <v>12023</v>
      </c>
      <c r="CS6" s="68">
        <f t="shared" si="9"/>
        <v>12309</v>
      </c>
      <c r="CT6" s="68">
        <f t="shared" si="9"/>
        <v>12502</v>
      </c>
      <c r="CU6" s="67" t="str">
        <f>IF(CU8="-","【-】","【"&amp;SUBSTITUTE(TEXT(CU8,"#,##0"),"-","△")&amp;"】")</f>
        <v>【14,708】</v>
      </c>
      <c r="CV6" s="67">
        <f>IF(CV8="-",NA(),CV8)</f>
        <v>46</v>
      </c>
      <c r="CW6" s="67">
        <f t="shared" ref="CW6:DE6" si="10">IF(CW8="-",NA(),CW8)</f>
        <v>47.3</v>
      </c>
      <c r="CX6" s="67">
        <f t="shared" si="10"/>
        <v>47.2</v>
      </c>
      <c r="CY6" s="67">
        <f t="shared" si="10"/>
        <v>46.3</v>
      </c>
      <c r="CZ6" s="67">
        <f t="shared" si="10"/>
        <v>48.3</v>
      </c>
      <c r="DA6" s="67">
        <f t="shared" si="10"/>
        <v>57.6</v>
      </c>
      <c r="DB6" s="67">
        <f t="shared" si="10"/>
        <v>58.3</v>
      </c>
      <c r="DC6" s="67">
        <f t="shared" si="10"/>
        <v>59.7</v>
      </c>
      <c r="DD6" s="67">
        <f t="shared" si="10"/>
        <v>59</v>
      </c>
      <c r="DE6" s="67">
        <f t="shared" si="10"/>
        <v>59.4</v>
      </c>
      <c r="DF6" s="67" t="str">
        <f>IF(DF8="-","【-】","【"&amp;SUBSTITUTE(TEXT(DF8,"#,##0.0"),"-","△")&amp;"】")</f>
        <v>【54.8】</v>
      </c>
      <c r="DG6" s="67">
        <f>IF(DG8="-",NA(),DG8)</f>
        <v>21.6</v>
      </c>
      <c r="DH6" s="67">
        <f t="shared" ref="DH6:DP6" si="11">IF(DH8="-",NA(),DH8)</f>
        <v>23.8</v>
      </c>
      <c r="DI6" s="67">
        <f t="shared" si="11"/>
        <v>23.7</v>
      </c>
      <c r="DJ6" s="67">
        <f t="shared" si="11"/>
        <v>24.1</v>
      </c>
      <c r="DK6" s="67">
        <f t="shared" si="11"/>
        <v>26</v>
      </c>
      <c r="DL6" s="67">
        <f t="shared" si="11"/>
        <v>21.3</v>
      </c>
      <c r="DM6" s="67">
        <f t="shared" si="11"/>
        <v>22</v>
      </c>
      <c r="DN6" s="67">
        <f t="shared" si="11"/>
        <v>20.9</v>
      </c>
      <c r="DO6" s="67">
        <f t="shared" si="11"/>
        <v>20.7</v>
      </c>
      <c r="DP6" s="67">
        <f t="shared" si="11"/>
        <v>20.6</v>
      </c>
      <c r="DQ6" s="67" t="str">
        <f>IF(DQ8="-","【-】","【"&amp;SUBSTITUTE(TEXT(DQ8,"#,##0.0"),"-","△")&amp;"】")</f>
        <v>【24.3】</v>
      </c>
      <c r="DR6" s="67">
        <f>IF(DR8="-",NA(),DR8)</f>
        <v>24.3</v>
      </c>
      <c r="DS6" s="67">
        <f t="shared" ref="DS6:EA6" si="12">IF(DS8="-",NA(),DS8)</f>
        <v>31.4</v>
      </c>
      <c r="DT6" s="67">
        <f t="shared" si="12"/>
        <v>37.6</v>
      </c>
      <c r="DU6" s="67">
        <f t="shared" si="12"/>
        <v>41.8</v>
      </c>
      <c r="DV6" s="67">
        <f t="shared" si="12"/>
        <v>39.1</v>
      </c>
      <c r="DW6" s="67">
        <f t="shared" si="12"/>
        <v>49.7</v>
      </c>
      <c r="DX6" s="67">
        <f t="shared" si="12"/>
        <v>48.1</v>
      </c>
      <c r="DY6" s="67">
        <f t="shared" si="12"/>
        <v>44.7</v>
      </c>
      <c r="DZ6" s="67">
        <f t="shared" si="12"/>
        <v>46.9</v>
      </c>
      <c r="EA6" s="67">
        <f t="shared" si="12"/>
        <v>48.6</v>
      </c>
      <c r="EB6" s="67" t="str">
        <f>IF(EB8="-","【-】","【"&amp;SUBSTITUTE(TEXT(EB8,"#,##0.0"),"-","△")&amp;"】")</f>
        <v>【52.5】</v>
      </c>
      <c r="EC6" s="67">
        <f>IF(EC8="-",NA(),EC8)</f>
        <v>52</v>
      </c>
      <c r="ED6" s="67">
        <f t="shared" ref="ED6:EL6" si="13">IF(ED8="-",NA(),ED8)</f>
        <v>63</v>
      </c>
      <c r="EE6" s="67">
        <f t="shared" si="13"/>
        <v>69.099999999999994</v>
      </c>
      <c r="EF6" s="67">
        <f t="shared" si="13"/>
        <v>70</v>
      </c>
      <c r="EG6" s="67">
        <f t="shared" si="13"/>
        <v>73.400000000000006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35911020</v>
      </c>
      <c r="EO6" s="68">
        <f t="shared" ref="EO6:EW6" si="14">IF(EO8="-",NA(),EO8)</f>
        <v>36122448</v>
      </c>
      <c r="EP6" s="68">
        <f t="shared" si="14"/>
        <v>37089420</v>
      </c>
      <c r="EQ6" s="68">
        <f t="shared" si="14"/>
        <v>38570024</v>
      </c>
      <c r="ER6" s="68">
        <f t="shared" si="14"/>
        <v>46493256</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151</v>
      </c>
      <c r="B7" s="65">
        <f t="shared" ref="B7:AG7" si="15">B8</f>
        <v>2018</v>
      </c>
      <c r="C7" s="65">
        <f t="shared" si="15"/>
        <v>442038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 民間企業出身</v>
      </c>
      <c r="P7" s="65" t="str">
        <f>P8</f>
        <v>直営</v>
      </c>
      <c r="Q7" s="66">
        <f t="shared" si="15"/>
        <v>25</v>
      </c>
      <c r="R7" s="65" t="str">
        <f t="shared" si="15"/>
        <v>対象</v>
      </c>
      <c r="S7" s="65" t="str">
        <f t="shared" si="15"/>
        <v>透 I 未 訓 ガ</v>
      </c>
      <c r="T7" s="65" t="str">
        <f t="shared" si="15"/>
        <v>救 臨 が へ 災 地 輪</v>
      </c>
      <c r="U7" s="66">
        <f>U8</f>
        <v>84344</v>
      </c>
      <c r="V7" s="66">
        <f>V8</f>
        <v>21349</v>
      </c>
      <c r="W7" s="65" t="str">
        <f>W8</f>
        <v>非該当</v>
      </c>
      <c r="X7" s="65" t="str">
        <f t="shared" si="15"/>
        <v>７：１</v>
      </c>
      <c r="Y7" s="66">
        <f t="shared" si="15"/>
        <v>250</v>
      </c>
      <c r="Z7" s="66" t="str">
        <f t="shared" si="15"/>
        <v>-</v>
      </c>
      <c r="AA7" s="66" t="str">
        <f t="shared" si="15"/>
        <v>-</v>
      </c>
      <c r="AB7" s="66" t="str">
        <f t="shared" si="15"/>
        <v>-</v>
      </c>
      <c r="AC7" s="66" t="str">
        <f t="shared" si="15"/>
        <v>-</v>
      </c>
      <c r="AD7" s="66">
        <f t="shared" si="15"/>
        <v>250</v>
      </c>
      <c r="AE7" s="66">
        <f t="shared" si="15"/>
        <v>250</v>
      </c>
      <c r="AF7" s="66" t="str">
        <f t="shared" si="15"/>
        <v>-</v>
      </c>
      <c r="AG7" s="66">
        <f t="shared" si="15"/>
        <v>250</v>
      </c>
      <c r="AH7" s="67">
        <f>AH8</f>
        <v>104.2</v>
      </c>
      <c r="AI7" s="67">
        <f t="shared" ref="AI7:AQ7" si="16">AI8</f>
        <v>100.6</v>
      </c>
      <c r="AJ7" s="67">
        <f t="shared" si="16"/>
        <v>101.5</v>
      </c>
      <c r="AK7" s="67">
        <f t="shared" si="16"/>
        <v>100.6</v>
      </c>
      <c r="AL7" s="67">
        <f t="shared" si="16"/>
        <v>100.6</v>
      </c>
      <c r="AM7" s="67">
        <f t="shared" si="16"/>
        <v>97.9</v>
      </c>
      <c r="AN7" s="67">
        <f t="shared" si="16"/>
        <v>96.6</v>
      </c>
      <c r="AO7" s="67">
        <f t="shared" si="16"/>
        <v>96.2</v>
      </c>
      <c r="AP7" s="67">
        <f t="shared" si="16"/>
        <v>97.2</v>
      </c>
      <c r="AQ7" s="67">
        <f t="shared" si="16"/>
        <v>97.5</v>
      </c>
      <c r="AR7" s="67"/>
      <c r="AS7" s="67">
        <f>AS8</f>
        <v>101.2</v>
      </c>
      <c r="AT7" s="67">
        <f t="shared" ref="AT7:BB7" si="17">AT8</f>
        <v>97.6</v>
      </c>
      <c r="AU7" s="67">
        <f t="shared" si="17"/>
        <v>99.4</v>
      </c>
      <c r="AV7" s="67">
        <f t="shared" si="17"/>
        <v>98.5</v>
      </c>
      <c r="AW7" s="67">
        <f t="shared" si="17"/>
        <v>99.3</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95</v>
      </c>
      <c r="BP7" s="67">
        <f t="shared" ref="BP7:BX7" si="19">BP8</f>
        <v>94.8</v>
      </c>
      <c r="BQ7" s="67">
        <f t="shared" si="19"/>
        <v>95.6</v>
      </c>
      <c r="BR7" s="67">
        <f t="shared" si="19"/>
        <v>95.2</v>
      </c>
      <c r="BS7" s="67">
        <f t="shared" si="19"/>
        <v>93.7</v>
      </c>
      <c r="BT7" s="67">
        <f t="shared" si="19"/>
        <v>69.099999999999994</v>
      </c>
      <c r="BU7" s="67">
        <f t="shared" si="19"/>
        <v>69.8</v>
      </c>
      <c r="BV7" s="67">
        <f t="shared" si="19"/>
        <v>71.2</v>
      </c>
      <c r="BW7" s="67">
        <f t="shared" si="19"/>
        <v>73</v>
      </c>
      <c r="BX7" s="67">
        <f t="shared" si="19"/>
        <v>72.099999999999994</v>
      </c>
      <c r="BY7" s="67"/>
      <c r="BZ7" s="68">
        <f>BZ8</f>
        <v>48559</v>
      </c>
      <c r="CA7" s="68">
        <f t="shared" ref="CA7:CI7" si="20">CA8</f>
        <v>48164</v>
      </c>
      <c r="CB7" s="68">
        <f t="shared" si="20"/>
        <v>52848</v>
      </c>
      <c r="CC7" s="68">
        <f t="shared" si="20"/>
        <v>53737</v>
      </c>
      <c r="CD7" s="68">
        <f t="shared" si="20"/>
        <v>56298</v>
      </c>
      <c r="CE7" s="68">
        <f t="shared" si="20"/>
        <v>45099</v>
      </c>
      <c r="CF7" s="68">
        <f t="shared" si="20"/>
        <v>45085</v>
      </c>
      <c r="CG7" s="68">
        <f t="shared" si="20"/>
        <v>44825</v>
      </c>
      <c r="CH7" s="68">
        <f t="shared" si="20"/>
        <v>45494</v>
      </c>
      <c r="CI7" s="68">
        <f t="shared" si="20"/>
        <v>47924</v>
      </c>
      <c r="CJ7" s="67"/>
      <c r="CK7" s="68">
        <f>CK8</f>
        <v>17416</v>
      </c>
      <c r="CL7" s="68">
        <f t="shared" ref="CL7:CT7" si="21">CL8</f>
        <v>19870</v>
      </c>
      <c r="CM7" s="68">
        <f t="shared" si="21"/>
        <v>21522</v>
      </c>
      <c r="CN7" s="68">
        <f t="shared" si="21"/>
        <v>21674</v>
      </c>
      <c r="CO7" s="68">
        <f t="shared" si="21"/>
        <v>24851</v>
      </c>
      <c r="CP7" s="68">
        <f t="shared" si="21"/>
        <v>11173</v>
      </c>
      <c r="CQ7" s="68">
        <f t="shared" si="21"/>
        <v>11881</v>
      </c>
      <c r="CR7" s="68">
        <f t="shared" si="21"/>
        <v>12023</v>
      </c>
      <c r="CS7" s="68">
        <f t="shared" si="21"/>
        <v>12309</v>
      </c>
      <c r="CT7" s="68">
        <f t="shared" si="21"/>
        <v>12502</v>
      </c>
      <c r="CU7" s="67"/>
      <c r="CV7" s="67">
        <f>CV8</f>
        <v>46</v>
      </c>
      <c r="CW7" s="67">
        <f t="shared" ref="CW7:DE7" si="22">CW8</f>
        <v>47.3</v>
      </c>
      <c r="CX7" s="67">
        <f t="shared" si="22"/>
        <v>47.2</v>
      </c>
      <c r="CY7" s="67">
        <f t="shared" si="22"/>
        <v>46.3</v>
      </c>
      <c r="CZ7" s="67">
        <f t="shared" si="22"/>
        <v>48.3</v>
      </c>
      <c r="DA7" s="67">
        <f t="shared" si="22"/>
        <v>57.6</v>
      </c>
      <c r="DB7" s="67">
        <f t="shared" si="22"/>
        <v>58.3</v>
      </c>
      <c r="DC7" s="67">
        <f t="shared" si="22"/>
        <v>59.7</v>
      </c>
      <c r="DD7" s="67">
        <f t="shared" si="22"/>
        <v>59</v>
      </c>
      <c r="DE7" s="67">
        <f t="shared" si="22"/>
        <v>59.4</v>
      </c>
      <c r="DF7" s="67"/>
      <c r="DG7" s="67">
        <f>DG8</f>
        <v>21.6</v>
      </c>
      <c r="DH7" s="67">
        <f t="shared" ref="DH7:DP7" si="23">DH8</f>
        <v>23.8</v>
      </c>
      <c r="DI7" s="67">
        <f t="shared" si="23"/>
        <v>23.7</v>
      </c>
      <c r="DJ7" s="67">
        <f t="shared" si="23"/>
        <v>24.1</v>
      </c>
      <c r="DK7" s="67">
        <f t="shared" si="23"/>
        <v>26</v>
      </c>
      <c r="DL7" s="67">
        <f t="shared" si="23"/>
        <v>21.3</v>
      </c>
      <c r="DM7" s="67">
        <f t="shared" si="23"/>
        <v>22</v>
      </c>
      <c r="DN7" s="67">
        <f t="shared" si="23"/>
        <v>20.9</v>
      </c>
      <c r="DO7" s="67">
        <f t="shared" si="23"/>
        <v>20.7</v>
      </c>
      <c r="DP7" s="67">
        <f t="shared" si="23"/>
        <v>20.6</v>
      </c>
      <c r="DQ7" s="67"/>
      <c r="DR7" s="67">
        <f>DR8</f>
        <v>24.3</v>
      </c>
      <c r="DS7" s="67">
        <f t="shared" ref="DS7:EA7" si="24">DS8</f>
        <v>31.4</v>
      </c>
      <c r="DT7" s="67">
        <f t="shared" si="24"/>
        <v>37.6</v>
      </c>
      <c r="DU7" s="67">
        <f t="shared" si="24"/>
        <v>41.8</v>
      </c>
      <c r="DV7" s="67">
        <f t="shared" si="24"/>
        <v>39.1</v>
      </c>
      <c r="DW7" s="67">
        <f t="shared" si="24"/>
        <v>49.7</v>
      </c>
      <c r="DX7" s="67">
        <f t="shared" si="24"/>
        <v>48.1</v>
      </c>
      <c r="DY7" s="67">
        <f t="shared" si="24"/>
        <v>44.7</v>
      </c>
      <c r="DZ7" s="67">
        <f t="shared" si="24"/>
        <v>46.9</v>
      </c>
      <c r="EA7" s="67">
        <f t="shared" si="24"/>
        <v>48.6</v>
      </c>
      <c r="EB7" s="67"/>
      <c r="EC7" s="67">
        <f>EC8</f>
        <v>52</v>
      </c>
      <c r="ED7" s="67">
        <f t="shared" ref="ED7:EL7" si="25">ED8</f>
        <v>63</v>
      </c>
      <c r="EE7" s="67">
        <f t="shared" si="25"/>
        <v>69.099999999999994</v>
      </c>
      <c r="EF7" s="67">
        <f t="shared" si="25"/>
        <v>70</v>
      </c>
      <c r="EG7" s="67">
        <f t="shared" si="25"/>
        <v>73.400000000000006</v>
      </c>
      <c r="EH7" s="67">
        <f t="shared" si="25"/>
        <v>66.900000000000006</v>
      </c>
      <c r="EI7" s="67">
        <f t="shared" si="25"/>
        <v>66.5</v>
      </c>
      <c r="EJ7" s="67">
        <f t="shared" si="25"/>
        <v>64.2</v>
      </c>
      <c r="EK7" s="67">
        <f t="shared" si="25"/>
        <v>67.3</v>
      </c>
      <c r="EL7" s="67">
        <f t="shared" si="25"/>
        <v>70.099999999999994</v>
      </c>
      <c r="EM7" s="67"/>
      <c r="EN7" s="68">
        <f>EN8</f>
        <v>35911020</v>
      </c>
      <c r="EO7" s="68">
        <f t="shared" ref="EO7:EW7" si="26">EO8</f>
        <v>36122448</v>
      </c>
      <c r="EP7" s="68">
        <f t="shared" si="26"/>
        <v>37089420</v>
      </c>
      <c r="EQ7" s="68">
        <f t="shared" si="26"/>
        <v>38570024</v>
      </c>
      <c r="ER7" s="68">
        <f t="shared" si="26"/>
        <v>46493256</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442038</v>
      </c>
      <c r="D8" s="70">
        <v>46</v>
      </c>
      <c r="E8" s="70">
        <v>6</v>
      </c>
      <c r="F8" s="70">
        <v>0</v>
      </c>
      <c r="G8" s="70">
        <v>1</v>
      </c>
      <c r="H8" s="70" t="s">
        <v>152</v>
      </c>
      <c r="I8" s="70" t="s">
        <v>153</v>
      </c>
      <c r="J8" s="70" t="s">
        <v>154</v>
      </c>
      <c r="K8" s="70" t="s">
        <v>155</v>
      </c>
      <c r="L8" s="70" t="s">
        <v>156</v>
      </c>
      <c r="M8" s="70" t="s">
        <v>157</v>
      </c>
      <c r="N8" s="70" t="s">
        <v>158</v>
      </c>
      <c r="O8" s="70" t="s">
        <v>159</v>
      </c>
      <c r="P8" s="70" t="s">
        <v>160</v>
      </c>
      <c r="Q8" s="71">
        <v>25</v>
      </c>
      <c r="R8" s="70" t="s">
        <v>161</v>
      </c>
      <c r="S8" s="70" t="s">
        <v>162</v>
      </c>
      <c r="T8" s="70" t="s">
        <v>163</v>
      </c>
      <c r="U8" s="71">
        <v>84344</v>
      </c>
      <c r="V8" s="71">
        <v>21349</v>
      </c>
      <c r="W8" s="70" t="s">
        <v>164</v>
      </c>
      <c r="X8" s="72" t="s">
        <v>165</v>
      </c>
      <c r="Y8" s="71">
        <v>250</v>
      </c>
      <c r="Z8" s="71" t="s">
        <v>38</v>
      </c>
      <c r="AA8" s="71" t="s">
        <v>38</v>
      </c>
      <c r="AB8" s="71" t="s">
        <v>38</v>
      </c>
      <c r="AC8" s="71" t="s">
        <v>38</v>
      </c>
      <c r="AD8" s="71">
        <v>250</v>
      </c>
      <c r="AE8" s="71">
        <v>250</v>
      </c>
      <c r="AF8" s="71" t="s">
        <v>38</v>
      </c>
      <c r="AG8" s="71">
        <v>250</v>
      </c>
      <c r="AH8" s="73">
        <v>104.2</v>
      </c>
      <c r="AI8" s="73">
        <v>100.6</v>
      </c>
      <c r="AJ8" s="73">
        <v>101.5</v>
      </c>
      <c r="AK8" s="73">
        <v>100.6</v>
      </c>
      <c r="AL8" s="73">
        <v>100.6</v>
      </c>
      <c r="AM8" s="73">
        <v>97.9</v>
      </c>
      <c r="AN8" s="73">
        <v>96.6</v>
      </c>
      <c r="AO8" s="73">
        <v>96.2</v>
      </c>
      <c r="AP8" s="73">
        <v>97.2</v>
      </c>
      <c r="AQ8" s="73">
        <v>97.5</v>
      </c>
      <c r="AR8" s="73">
        <v>98.8</v>
      </c>
      <c r="AS8" s="73">
        <v>101.2</v>
      </c>
      <c r="AT8" s="73">
        <v>97.6</v>
      </c>
      <c r="AU8" s="73">
        <v>99.4</v>
      </c>
      <c r="AV8" s="73">
        <v>98.5</v>
      </c>
      <c r="AW8" s="73">
        <v>99.3</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95</v>
      </c>
      <c r="BP8" s="73">
        <v>94.8</v>
      </c>
      <c r="BQ8" s="73">
        <v>95.6</v>
      </c>
      <c r="BR8" s="73">
        <v>95.2</v>
      </c>
      <c r="BS8" s="73">
        <v>93.7</v>
      </c>
      <c r="BT8" s="73">
        <v>69.099999999999994</v>
      </c>
      <c r="BU8" s="73">
        <v>69.8</v>
      </c>
      <c r="BV8" s="73">
        <v>71.2</v>
      </c>
      <c r="BW8" s="73">
        <v>73</v>
      </c>
      <c r="BX8" s="73">
        <v>72.099999999999994</v>
      </c>
      <c r="BY8" s="73">
        <v>74.900000000000006</v>
      </c>
      <c r="BZ8" s="74">
        <v>48559</v>
      </c>
      <c r="CA8" s="74">
        <v>48164</v>
      </c>
      <c r="CB8" s="74">
        <v>52848</v>
      </c>
      <c r="CC8" s="74">
        <v>53737</v>
      </c>
      <c r="CD8" s="74">
        <v>56298</v>
      </c>
      <c r="CE8" s="74">
        <v>45099</v>
      </c>
      <c r="CF8" s="74">
        <v>45085</v>
      </c>
      <c r="CG8" s="74">
        <v>44825</v>
      </c>
      <c r="CH8" s="74">
        <v>45494</v>
      </c>
      <c r="CI8" s="74">
        <v>47924</v>
      </c>
      <c r="CJ8" s="73">
        <v>52412</v>
      </c>
      <c r="CK8" s="74">
        <v>17416</v>
      </c>
      <c r="CL8" s="74">
        <v>19870</v>
      </c>
      <c r="CM8" s="74">
        <v>21522</v>
      </c>
      <c r="CN8" s="74">
        <v>21674</v>
      </c>
      <c r="CO8" s="74">
        <v>24851</v>
      </c>
      <c r="CP8" s="74">
        <v>11173</v>
      </c>
      <c r="CQ8" s="74">
        <v>11881</v>
      </c>
      <c r="CR8" s="74">
        <v>12023</v>
      </c>
      <c r="CS8" s="74">
        <v>12309</v>
      </c>
      <c r="CT8" s="74">
        <v>12502</v>
      </c>
      <c r="CU8" s="73">
        <v>14708</v>
      </c>
      <c r="CV8" s="74">
        <v>46</v>
      </c>
      <c r="CW8" s="74">
        <v>47.3</v>
      </c>
      <c r="CX8" s="74">
        <v>47.2</v>
      </c>
      <c r="CY8" s="74">
        <v>46.3</v>
      </c>
      <c r="CZ8" s="74">
        <v>48.3</v>
      </c>
      <c r="DA8" s="74">
        <v>57.6</v>
      </c>
      <c r="DB8" s="74">
        <v>58.3</v>
      </c>
      <c r="DC8" s="74">
        <v>59.7</v>
      </c>
      <c r="DD8" s="74">
        <v>59</v>
      </c>
      <c r="DE8" s="74">
        <v>59.4</v>
      </c>
      <c r="DF8" s="74">
        <v>54.8</v>
      </c>
      <c r="DG8" s="74">
        <v>21.6</v>
      </c>
      <c r="DH8" s="74">
        <v>23.8</v>
      </c>
      <c r="DI8" s="74">
        <v>23.7</v>
      </c>
      <c r="DJ8" s="74">
        <v>24.1</v>
      </c>
      <c r="DK8" s="74">
        <v>26</v>
      </c>
      <c r="DL8" s="74">
        <v>21.3</v>
      </c>
      <c r="DM8" s="74">
        <v>22</v>
      </c>
      <c r="DN8" s="74">
        <v>20.9</v>
      </c>
      <c r="DO8" s="74">
        <v>20.7</v>
      </c>
      <c r="DP8" s="74">
        <v>20.6</v>
      </c>
      <c r="DQ8" s="74">
        <v>24.3</v>
      </c>
      <c r="DR8" s="73">
        <v>24.3</v>
      </c>
      <c r="DS8" s="73">
        <v>31.4</v>
      </c>
      <c r="DT8" s="73">
        <v>37.6</v>
      </c>
      <c r="DU8" s="73">
        <v>41.8</v>
      </c>
      <c r="DV8" s="73">
        <v>39.1</v>
      </c>
      <c r="DW8" s="73">
        <v>49.7</v>
      </c>
      <c r="DX8" s="73">
        <v>48.1</v>
      </c>
      <c r="DY8" s="73">
        <v>44.7</v>
      </c>
      <c r="DZ8" s="73">
        <v>46.9</v>
      </c>
      <c r="EA8" s="73">
        <v>48.6</v>
      </c>
      <c r="EB8" s="73">
        <v>52.5</v>
      </c>
      <c r="EC8" s="73">
        <v>52</v>
      </c>
      <c r="ED8" s="73">
        <v>63</v>
      </c>
      <c r="EE8" s="73">
        <v>69.099999999999994</v>
      </c>
      <c r="EF8" s="73">
        <v>70</v>
      </c>
      <c r="EG8" s="73">
        <v>73.400000000000006</v>
      </c>
      <c r="EH8" s="73">
        <v>66.900000000000006</v>
      </c>
      <c r="EI8" s="73">
        <v>66.5</v>
      </c>
      <c r="EJ8" s="73">
        <v>64.2</v>
      </c>
      <c r="EK8" s="73">
        <v>67.3</v>
      </c>
      <c r="EL8" s="73">
        <v>70.099999999999994</v>
      </c>
      <c r="EM8" s="73">
        <v>68.8</v>
      </c>
      <c r="EN8" s="74">
        <v>35911020</v>
      </c>
      <c r="EO8" s="74">
        <v>36122448</v>
      </c>
      <c r="EP8" s="74">
        <v>37089420</v>
      </c>
      <c r="EQ8" s="74">
        <v>38570024</v>
      </c>
      <c r="ER8" s="74">
        <v>46493256</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2020-02-04T23:45:18Z</cp:lastPrinted>
  <dcterms:modified xsi:type="dcterms:W3CDTF">2020-02-05T02:37:14Z</dcterms:modified>
</cp:coreProperties>
</file>