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bfl01\profile\06021\Desktop\"/>
    </mc:Choice>
  </mc:AlternateContent>
  <workbookProtection workbookAlgorithmName="SHA-512" workbookHashValue="ix7VPZ0yhcXNqbjSUrVu6vOKVW10ySIQKCsQuH76YXyvd1RkntdvvjgrzOQWHPu2wRpb0p0gLJq/hgYF2LwPHw==" workbookSaltValue="+VfFqDwkX/qVZOO9mnZ/bQ==" workbookSpinCount="100000" lockStructure="1"/>
  <bookViews>
    <workbookView xWindow="0" yWindow="0" windowWidth="15360" windowHeight="7635"/>
  </bookViews>
  <sheets>
    <sheet name="法適用_水道事業" sheetId="4" r:id="rId1"/>
    <sheet name="データ" sheetId="5" state="hidden" r:id="rId2"/>
  </sheets>
  <calcPr calcId="162913" iterate="1" iterateDelta="0.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<sst xmlns="http://schemas.openxmlformats.org/spreadsheetml/2006/main" count="220" uniqueCount="108">
  <si>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</si>
  <si>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</si>
  <si>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</si>
  <si>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</si>
  <si>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</si>
  <si>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</si>
  <si>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</si>
  <si>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</si>
  <si>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</si>
  <si>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</si>
  <si>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</si>
  <si>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</si>
  <si>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</si>
  <si>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</si>
  <si>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</si>
  <si>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</si>
  <si>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</si>
  <si>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</si>
  <si>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</si>
  <si>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</si>
  <si>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</si>
  <si>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</si>
  <si>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</si>
  <si>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</si>
  <si>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</si>
  <si>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</si>
  <si>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</si>
  <si>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</si>
  <si>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</si>
  <si>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</si>
  <si>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</si>
  <si>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</si>
  <si>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</si>
  <si>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</si>
  <si>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</si>
  <si>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</si>
  <si>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</si>
  <si>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</si>
  <si>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</si>
  <si>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</si>
  <si>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</si>
  <si>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</si>
  <si>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</si>
  <si>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</si>
  <si>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</si>
  <si>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</si>
  <si>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</si>
  <si>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</si>
  <si>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</si>
  <si>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</si>
  <si>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</si>
  <si>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</si>
  <si>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</si>
  <si>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</si>
  <si>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</si>
  <si>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</si>
  <si>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</si>
  <si>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</si>
  <si>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</si>
  <si>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</si>
  <si>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</si>
  <si>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</si>
  <si>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</si>
  <si>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</si>
  <si>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</si>
  <si>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</si>
  <si>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</si>
  <si>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</si>
  <si>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</si>
  <si>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</si>
  <si>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</si>
  <si>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</si>
  <si>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</si>
  <si>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</si>
  <si>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</si>
  <si>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</si>
  <si>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</si>
  <si>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</si>
  <si>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</si>
  <si>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</si>
  <si>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</si>
  <si>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</si>
  <si>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</si>
  <si>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</si>
  <si>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</si>
  <si>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</si>
  <si>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</si>
  <si>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</si>
  <si>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</si>
  <si>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</si>
  <si>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</si>
  <si>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</si>
  <si>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</si>
  <si>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大分市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</si>
  <si>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</si>
  <si>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</si>
  <si>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</si>
  <si>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</si>
  <si>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</si>
  <si>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</si>
  <si>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</si>
  <si>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</si>
  <si>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</si>
  <si>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</si>
  <si>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</si>
  <si>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水道事業は、昭和2年の通水開始以来、普及率は99%を超え、これまでの事業拡張から維持管理を中心とする「経営の時代」を迎えています。これまで、本市の給水人口は増加してきましたが、今後は減少に転じることが予測され、また、水道施設は昭和50年（1975年）以前に建設、布設されたものが多く、老朽化による更新需要が増大しています。
　このようななか、平成30年度に大分市上下水道事業経営戦略を策定し、アセットマネジメントによる更新需要の平準化や、施設の統廃合、規模縮小を進めるなど、より効率的で計画的な資産管理や財政計画を実施することで経営基盤の強化を図り、将来にわたり持続可能な事業経営の確立を目指しています。</t>
    <phoneticPr fontId="4"/>
  </si>
  <si>
    <t>　①有形固定資産減価償却率は平成25年度以降数値は上昇し、他都市と同水準で施設の老朽化が進んでいることが分かります。今後は可能な限り既存施設を有効活用しつつ、中長期的な計画に基づき施設の更新を行います。
　②管路経年化率は平均値と比べて低い水準となっています。今後も「管路更新（耐震化）計画」に基づき計画的な更新を行います。
　③管路更新率は平均値に比べて低い水準で推移しています。管路の更新については経営戦略において、耐震性が低く漏水の発生可能性の高い管種などを優先して更新することとしています。</t>
    <phoneticPr fontId="4"/>
  </si>
  <si>
    <r>
      <t>　</t>
    </r>
    <r>
      <rPr>
        <sz val="11"/>
        <rFont val="ＭＳ ゴシック"/>
        <family val="3"/>
        <charset val="128"/>
      </rPr>
      <t>①経常収支比率は100%を上回っており、健全な経営が行われています。今後は古くなった施設の更新と耐震化に係る事業費の増加に伴い減価償却費が膨らんできますが、地下水利用の大口使用者に水道水への転換を働きかけるなどの増収に取組み、指標は100%以上を維持できる見込みです。
　②『累積欠損金比率』・・・0%で累積欠損金が発生しておらず、経営は健全であるといえます。
  ③流動比率は、平均値を上回っており、流動資産が流動負債の2倍ある理想値の200％を超えており、1年以内に支払うべき債務に対する支払い能力は十分にあると言えます。
　④企業債残高対給水収益比率は企業債発行の抑制により企業債元利償還金が減少しているため改善傾向にあります。
　⑤料金回収率は100％を上回っていることから、必要な経費は水道料金で賄えているといえます。今後は、水道水の需要拡大を図り料金収入を確保し、また、古くなった水道施設を計画的に更新するなど費用の抑制に努め、指標は100%以上を維持できる見込みです。
　⑥給水原価は平均値と比べて高い水準で推移していましたが、経営縮減等の取組みにより次第に減少し、H30は平均値を下回る結果になりました。
　⑦施設利用率は、平均値を上回っており、浄水施設が有効に利用できているといえます。今後も1年を通じた水需要の変化に柔軟に対応できる施設整備を行っていきます。
　⑧有収率は平均値に比べ低くなっていますが、その主な要因として漏水が考えられます。今後は、管路の更新において、耐震性が低く漏水の可能性が高いとされる管種から優先的に着手し、有収率の向上に繋げていきます。</t>
    </r>
    <rPh sb="195" eb="197">
      <t>ウワマワ</t>
    </rPh>
    <rPh sb="499" eb="501">
      <t>シタマワ</t>
    </rPh>
    <rPh sb="502" eb="504">
      <t>ケッカ</t>
    </rPh>
    <rPh sb="646" eb="649">
      <t>タイシンセイ</t>
    </rPh>
    <rPh sb="650" eb="65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</si>
</sst>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0.63</c:v>
                </c:pt>
                <c:pt idx="1">
                  <c:v>0.65</c:v>
                </c:pt>
                <c:pt idx="2">
                  <c:v>0.54</c:v>
                </c:pt>
                <c:pt idx="3">
                  <c:v>0.53</c:v>
                </c:pt>
                <c:pt idx="4">
                  <c:v>0.41</c:v>
                </c:pt>
              </c:numCache>
            </c:numRef>
          </c:val>
          <c:extLst>
            <c:ext xmlns:c16="http://schemas.microsoft.com/office/drawing/2014/chart" uri="{C3380CC4-5D6E-409C-BE32-E72D297353CC}">
              <c16:uniqueId val="{00000000-87BE-43BA-8196-BD50657B303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87BE-43BA-8196-BD50657B303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71.239999999999995</c:v>
                </c:pt>
                <c:pt idx="1">
                  <c:v>70.89</c:v>
                </c:pt>
                <c:pt idx="2">
                  <c:v>72.180000000000007</c:v>
                </c:pt>
                <c:pt idx="3">
                  <c:v>72.099999999999994</c:v>
                </c:pt>
                <c:pt idx="4">
                  <c:v>72.2</c:v>
                </c:pt>
              </c:numCache>
            </c:numRef>
          </c:val>
          <c:extLst>
            <c:ext xmlns:c16="http://schemas.microsoft.com/office/drawing/2014/chart" uri="{C3380CC4-5D6E-409C-BE32-E72D297353CC}">
              <c16:uniqueId val="{00000000-3751-4A43-B9D4-F9E5120ABB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3751-4A43-B9D4-F9E5120ABB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87.79</c:v>
                </c:pt>
                <c:pt idx="1">
                  <c:v>88.22</c:v>
                </c:pt>
                <c:pt idx="2">
                  <c:v>87.03</c:v>
                </c:pt>
                <c:pt idx="3">
                  <c:v>87.58</c:v>
                </c:pt>
                <c:pt idx="4">
                  <c:v>88.76</c:v>
                </c:pt>
              </c:numCache>
            </c:numRef>
          </c:val>
          <c:extLst>
            <c:ext xmlns:c16="http://schemas.microsoft.com/office/drawing/2014/chart" uri="{C3380CC4-5D6E-409C-BE32-E72D297353CC}">
              <c16:uniqueId val="{00000000-8899-4EE9-8C89-62D3BB21AF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8899-4EE9-8C89-62D3BB21AF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131.66</c:v>
                </c:pt>
                <c:pt idx="1">
                  <c:v>126.53</c:v>
                </c:pt>
                <c:pt idx="2">
                  <c:v>133.57</c:v>
                </c:pt>
                <c:pt idx="3">
                  <c:v>135.30000000000001</c:v>
                </c:pt>
                <c:pt idx="4">
                  <c:v>135.76</c:v>
                </c:pt>
              </c:numCache>
            </c:numRef>
          </c:val>
          <c:extLst>
            <c:ext xmlns:c16="http://schemas.microsoft.com/office/drawing/2014/chart" uri="{C3380CC4-5D6E-409C-BE32-E72D297353CC}">
              <c16:uniqueId val="{00000000-5EDF-49A2-8666-29889FB698D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5EDF-49A2-8666-29889FB698D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47.18</c:v>
                </c:pt>
                <c:pt idx="1">
                  <c:v>47.34</c:v>
                </c:pt>
                <c:pt idx="2">
                  <c:v>48.58</c:v>
                </c:pt>
                <c:pt idx="3">
                  <c:v>49.18</c:v>
                </c:pt>
                <c:pt idx="4">
                  <c:v>50.48</c:v>
                </c:pt>
              </c:numCache>
            </c:numRef>
          </c:val>
          <c:extLst>
            <c:ext xmlns:c16="http://schemas.microsoft.com/office/drawing/2014/chart" uri="{C3380CC4-5D6E-409C-BE32-E72D297353CC}">
              <c16:uniqueId val="{00000000-808D-47FB-A12E-E809351497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808D-47FB-A12E-E809351497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10.88</c:v>
                </c:pt>
                <c:pt idx="1">
                  <c:v>8.82</c:v>
                </c:pt>
                <c:pt idx="2">
                  <c:v>10.24</c:v>
                </c:pt>
                <c:pt idx="3">
                  <c:v>13.59</c:v>
                </c:pt>
                <c:pt idx="4">
                  <c:v>13.55</c:v>
                </c:pt>
              </c:numCache>
            </c:numRef>
          </c:val>
          <c:extLst>
            <c:ext xmlns:c16="http://schemas.microsoft.com/office/drawing/2014/chart" uri="{C3380CC4-5D6E-409C-BE32-E72D297353CC}">
              <c16:uniqueId val="{00000000-56D9-48FC-853E-DCCEF59EC5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56D9-48FC-853E-DCCEF59EC5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BB-499D-8322-B40E0E0747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2BB-499D-8322-B40E0E0747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227.53</c:v>
                </c:pt>
                <c:pt idx="1">
                  <c:v>201.04</c:v>
                </c:pt>
                <c:pt idx="2">
                  <c:v>216.48</c:v>
                </c:pt>
                <c:pt idx="3">
                  <c:v>230.03</c:v>
                </c:pt>
                <c:pt idx="4">
                  <c:v>280.93</c:v>
                </c:pt>
              </c:numCache>
            </c:numRef>
          </c:val>
          <c:extLst>
            <c:ext xmlns:c16="http://schemas.microsoft.com/office/drawing/2014/chart" uri="{C3380CC4-5D6E-409C-BE32-E72D297353CC}">
              <c16:uniqueId val="{00000000-FFDE-4AC5-A88D-A51AA7FB46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FFDE-4AC5-A88D-A51AA7FB46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306.27999999999997</c:v>
                </c:pt>
                <c:pt idx="1">
                  <c:v>282.8</c:v>
                </c:pt>
                <c:pt idx="2">
                  <c:v>263.56</c:v>
                </c:pt>
                <c:pt idx="3">
                  <c:v>258.31</c:v>
                </c:pt>
                <c:pt idx="4">
                  <c:v>234.31</c:v>
                </c:pt>
              </c:numCache>
            </c:numRef>
          </c:val>
          <c:extLst>
            <c:ext xmlns:c16="http://schemas.microsoft.com/office/drawing/2014/chart" uri="{C3380CC4-5D6E-409C-BE32-E72D297353CC}">
              <c16:uniqueId val="{00000000-266E-4EBB-A25D-7D348737ED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266E-4EBB-A25D-7D348737ED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126.03</c:v>
                </c:pt>
                <c:pt idx="1">
                  <c:v>120.85</c:v>
                </c:pt>
                <c:pt idx="2">
                  <c:v>128.22999999999999</c:v>
                </c:pt>
                <c:pt idx="3">
                  <c:v>130.71</c:v>
                </c:pt>
                <c:pt idx="4">
                  <c:v>131.80000000000001</c:v>
                </c:pt>
              </c:numCache>
            </c:numRef>
          </c:val>
          <c:extLst>
            <c:ext xmlns:c16="http://schemas.microsoft.com/office/drawing/2014/chart" uri="{C3380CC4-5D6E-409C-BE32-E72D297353CC}">
              <c16:uniqueId val="{00000000-7A40-46EF-B0F1-33008525509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7A40-46EF-B0F1-33008525509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166.79</c:v>
                </c:pt>
                <c:pt idx="1">
                  <c:v>173.87</c:v>
                </c:pt>
                <c:pt idx="2">
                  <c:v>163.47</c:v>
                </c:pt>
                <c:pt idx="3">
                  <c:v>152.16</c:v>
                </c:pt>
                <c:pt idx="4">
                  <c:v>150.77000000000001</c:v>
                </c:pt>
              </c:numCache>
            </c:numRef>
          </c:val>
          <c:extLst>
            <c:ext xmlns:c16="http://schemas.microsoft.com/office/drawing/2014/chart" uri="{C3380CC4-5D6E-409C-BE32-E72D297353CC}">
              <c16:uniqueId val="{00000000-DDB6-48FF-A86A-F5CFCDFB38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DDB6-48FF-A86A-F5CFCDFB38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26" zoomScaleNormal="75" zoomScaleSheetLayoutView="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大分市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479097</v>
      </c>
      <c r="AM8" s="60"/>
      <c r="AN8" s="60"/>
      <c r="AO8" s="60"/>
      <c r="AP8" s="60"/>
      <c r="AQ8" s="60"/>
      <c r="AR8" s="60"/>
      <c r="AS8" s="60"/>
      <c r="AT8" s="51">
        <f>データ!$S$6</f>
        <v>502.39</v>
      </c>
      <c r="AU8" s="52"/>
      <c r="AV8" s="52"/>
      <c r="AW8" s="52"/>
      <c r="AX8" s="52"/>
      <c r="AY8" s="52"/>
      <c r="AZ8" s="52"/>
      <c r="BA8" s="52"/>
      <c r="BB8" s="53">
        <f>データ!$T$6</f>
        <v>953.64</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77.56</v>
      </c>
      <c r="J10" s="52"/>
      <c r="K10" s="52"/>
      <c r="L10" s="52"/>
      <c r="M10" s="52"/>
      <c r="N10" s="52"/>
      <c r="O10" s="63"/>
      <c r="P10" s="53">
        <f>データ!$P$6</f>
        <v>99.53</v>
      </c>
      <c r="Q10" s="53"/>
      <c r="R10" s="53"/>
      <c r="S10" s="53"/>
      <c r="T10" s="53"/>
      <c r="U10" s="53"/>
      <c r="V10" s="53"/>
      <c r="W10" s="60">
        <f>データ!$Q$6</f>
        <v>2905</v>
      </c>
      <c r="X10" s="60"/>
      <c r="Y10" s="60"/>
      <c r="Z10" s="60"/>
      <c r="AA10" s="60"/>
      <c r="AB10" s="60"/>
      <c r="AC10" s="60"/>
      <c r="AD10" s="2"/>
      <c r="AE10" s="2"/>
      <c r="AF10" s="2"/>
      <c r="AG10" s="2"/>
      <c r="AH10" s="4"/>
      <c r="AI10" s="4"/>
      <c r="AJ10" s="4"/>
      <c r="AK10" s="4"/>
      <c r="AL10" s="60">
        <f>データ!$U$6</f>
        <v>475595</v>
      </c>
      <c r="AM10" s="60"/>
      <c r="AN10" s="60"/>
      <c r="AO10" s="60"/>
      <c r="AP10" s="60"/>
      <c r="AQ10" s="60"/>
      <c r="AR10" s="60"/>
      <c r="AS10" s="60"/>
      <c r="AT10" s="51">
        <f>データ!$V$6</f>
        <v>428.18</v>
      </c>
      <c r="AU10" s="52"/>
      <c r="AV10" s="52"/>
      <c r="AW10" s="52"/>
      <c r="AX10" s="52"/>
      <c r="AY10" s="52"/>
      <c r="AZ10" s="52"/>
      <c r="BA10" s="52"/>
      <c r="BB10" s="53">
        <f>データ!$W$6</f>
        <v>1110.74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7.2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107</v>
      </c>
      <c r="BM16" s="73"/>
      <c r="BN16" s="73"/>
      <c r="BO16" s="73"/>
      <c r="BP16" s="73"/>
      <c r="BQ16" s="73"/>
      <c r="BR16" s="73"/>
      <c r="BS16" s="73"/>
      <c r="BT16" s="73"/>
      <c r="BU16" s="73"/>
      <c r="BV16" s="73"/>
      <c r="BW16" s="73"/>
      <c r="BX16" s="73"/>
      <c r="BY16" s="73"/>
      <c r="BZ16" s="74"/>
    </row>
    <row r="17" spans="1:78" ht="17.2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7.2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7.2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7.2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7.2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7.2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7.2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7.2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7.2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7.2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7.2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7.2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7.2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7.2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7.2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7.2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7.2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7.2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7.2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7.2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7.2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7.2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7.2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7.2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7.2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7.2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7.2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7.2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PckAZrePm40qcClc7+bIDGQwFZ/V0NT65TnQnbBRxoXphD/FugUUndePZzc9RJTism4y6MK5wQmVZPEm7Zm9wQ==" saltValue="uvp5yBl65X3aAVoaBoYgw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442011</v>
      </c>
      <c r="D6" s="34">
        <f t="shared" si="3"/>
        <v>46</v>
      </c>
      <c r="E6" s="34">
        <f t="shared" si="3"/>
        <v>1</v>
      </c>
      <c r="F6" s="34">
        <f t="shared" si="3"/>
        <v>0</v>
      </c>
      <c r="G6" s="34">
        <f t="shared" si="3"/>
        <v>1</v>
      </c>
      <c r="H6" s="34" t="str">
        <f t="shared" si="3"/>
        <v>大分県　大分市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77.56</v>
      </c>
      <c r="P6" s="35">
        <f t="shared" si="3"/>
        <v>99.53</v>
      </c>
      <c r="Q6" s="35">
        <f t="shared" si="3"/>
        <v>2905</v>
      </c>
      <c r="R6" s="35">
        <f t="shared" si="3"/>
        <v>479097</v>
      </c>
      <c r="S6" s="35">
        <f t="shared" si="3"/>
        <v>502.39</v>
      </c>
      <c r="T6" s="35">
        <f t="shared" si="3"/>
        <v>953.64</v>
      </c>
      <c r="U6" s="35">
        <f t="shared" si="3"/>
        <v>475595</v>
      </c>
      <c r="V6" s="35">
        <f t="shared" si="3"/>
        <v>428.18</v>
      </c>
      <c r="W6" s="35">
        <f t="shared" si="3"/>
        <v>1110.74</v>
      </c>
      <c r="X6" s="36">
        <f>IF(X7="",NA(),X7)</f>
        <v>131.66</v>
      </c>
      <c r="Y6" s="36">
        <f t="shared" ref="Y6:AG6" si="4">IF(Y7="",NA(),Y7)</f>
        <v>126.53</v>
      </c>
      <c r="Z6" s="36">
        <f t="shared" si="4"/>
        <v>133.57</v>
      </c>
      <c r="AA6" s="36">
        <f t="shared" si="4"/>
        <v>135.30000000000001</v>
      </c>
      <c r="AB6" s="36">
        <f t="shared" si="4"/>
        <v>135.76</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227.53</v>
      </c>
      <c r="AU6" s="36">
        <f t="shared" ref="AU6:BC6" si="6">IF(AU7="",NA(),AU7)</f>
        <v>201.04</v>
      </c>
      <c r="AV6" s="36">
        <f t="shared" si="6"/>
        <v>216.48</v>
      </c>
      <c r="AW6" s="36">
        <f t="shared" si="6"/>
        <v>230.03</v>
      </c>
      <c r="AX6" s="36">
        <f t="shared" si="6"/>
        <v>280.93</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306.27999999999997</v>
      </c>
      <c r="BF6" s="36">
        <f t="shared" ref="BF6:BN6" si="7">IF(BF7="",NA(),BF7)</f>
        <v>282.8</v>
      </c>
      <c r="BG6" s="36">
        <f t="shared" si="7"/>
        <v>263.56</v>
      </c>
      <c r="BH6" s="36">
        <f t="shared" si="7"/>
        <v>258.31</v>
      </c>
      <c r="BI6" s="36">
        <f t="shared" si="7"/>
        <v>234.31</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126.03</v>
      </c>
      <c r="BQ6" s="36">
        <f t="shared" ref="BQ6:BY6" si="8">IF(BQ7="",NA(),BQ7)</f>
        <v>120.85</v>
      </c>
      <c r="BR6" s="36">
        <f t="shared" si="8"/>
        <v>128.22999999999999</v>
      </c>
      <c r="BS6" s="36">
        <f t="shared" si="8"/>
        <v>130.71</v>
      </c>
      <c r="BT6" s="36">
        <f t="shared" si="8"/>
        <v>131.80000000000001</v>
      </c>
      <c r="BU6" s="36">
        <f t="shared" si="8"/>
        <v>107.74</v>
      </c>
      <c r="BV6" s="36">
        <f t="shared" si="8"/>
        <v>108.81</v>
      </c>
      <c r="BW6" s="36">
        <f t="shared" si="8"/>
        <v>110.87</v>
      </c>
      <c r="BX6" s="36">
        <f t="shared" si="8"/>
        <v>110.3</v>
      </c>
      <c r="BY6" s="36">
        <f t="shared" si="8"/>
        <v>109.12</v>
      </c>
      <c r="BZ6" s="35" t="str">
        <f>IF(BZ7="","",IF(BZ7="-","【-】","【"&amp;SUBSTITUTE(TEXT(BZ7,"#,##0.00"),"-","△")&amp;"】"))</f>
        <v>【103.91】</v>
      </c>
      <c r="CA6" s="36">
        <f>IF(CA7="",NA(),CA7)</f>
        <v>166.79</v>
      </c>
      <c r="CB6" s="36">
        <f t="shared" ref="CB6:CJ6" si="9">IF(CB7="",NA(),CB7)</f>
        <v>173.87</v>
      </c>
      <c r="CC6" s="36">
        <f t="shared" si="9"/>
        <v>163.47</v>
      </c>
      <c r="CD6" s="36">
        <f t="shared" si="9"/>
        <v>152.16</v>
      </c>
      <c r="CE6" s="36">
        <f t="shared" si="9"/>
        <v>150.77000000000001</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71.239999999999995</v>
      </c>
      <c r="CM6" s="36">
        <f t="shared" ref="CM6:CU6" si="10">IF(CM7="",NA(),CM7)</f>
        <v>70.89</v>
      </c>
      <c r="CN6" s="36">
        <f t="shared" si="10"/>
        <v>72.180000000000007</v>
      </c>
      <c r="CO6" s="36">
        <f t="shared" si="10"/>
        <v>72.099999999999994</v>
      </c>
      <c r="CP6" s="36">
        <f t="shared" si="10"/>
        <v>72.2</v>
      </c>
      <c r="CQ6" s="36">
        <f t="shared" si="10"/>
        <v>63.25</v>
      </c>
      <c r="CR6" s="36">
        <f t="shared" si="10"/>
        <v>63.03</v>
      </c>
      <c r="CS6" s="36">
        <f t="shared" si="10"/>
        <v>63.18</v>
      </c>
      <c r="CT6" s="36">
        <f t="shared" si="10"/>
        <v>63.54</v>
      </c>
      <c r="CU6" s="36">
        <f t="shared" si="10"/>
        <v>63.53</v>
      </c>
      <c r="CV6" s="35" t="str">
        <f>IF(CV7="","",IF(CV7="-","【-】","【"&amp;SUBSTITUTE(TEXT(CV7,"#,##0.00"),"-","△")&amp;"】"))</f>
        <v>【60.27】</v>
      </c>
      <c r="CW6" s="36">
        <f>IF(CW7="",NA(),CW7)</f>
        <v>87.79</v>
      </c>
      <c r="CX6" s="36">
        <f t="shared" ref="CX6:DF6" si="11">IF(CX7="",NA(),CX7)</f>
        <v>88.22</v>
      </c>
      <c r="CY6" s="36">
        <f t="shared" si="11"/>
        <v>87.03</v>
      </c>
      <c r="CZ6" s="36">
        <f t="shared" si="11"/>
        <v>87.58</v>
      </c>
      <c r="DA6" s="36">
        <f t="shared" si="11"/>
        <v>88.76</v>
      </c>
      <c r="DB6" s="36">
        <f t="shared" si="11"/>
        <v>91.07</v>
      </c>
      <c r="DC6" s="36">
        <f t="shared" si="11"/>
        <v>91.21</v>
      </c>
      <c r="DD6" s="36">
        <f t="shared" si="11"/>
        <v>91.6</v>
      </c>
      <c r="DE6" s="36">
        <f t="shared" si="11"/>
        <v>91.48</v>
      </c>
      <c r="DF6" s="36">
        <f t="shared" si="11"/>
        <v>91.58</v>
      </c>
      <c r="DG6" s="35" t="str">
        <f>IF(DG7="","",IF(DG7="-","【-】","【"&amp;SUBSTITUTE(TEXT(DG7,"#,##0.00"),"-","△")&amp;"】"))</f>
        <v>【89.92】</v>
      </c>
      <c r="DH6" s="36">
        <f>IF(DH7="",NA(),DH7)</f>
        <v>47.18</v>
      </c>
      <c r="DI6" s="36">
        <f t="shared" ref="DI6:DQ6" si="12">IF(DI7="",NA(),DI7)</f>
        <v>47.34</v>
      </c>
      <c r="DJ6" s="36">
        <f t="shared" si="12"/>
        <v>48.58</v>
      </c>
      <c r="DK6" s="36">
        <f t="shared" si="12"/>
        <v>49.18</v>
      </c>
      <c r="DL6" s="36">
        <f t="shared" si="12"/>
        <v>50.48</v>
      </c>
      <c r="DM6" s="36">
        <f t="shared" si="12"/>
        <v>47.7</v>
      </c>
      <c r="DN6" s="36">
        <f t="shared" si="12"/>
        <v>48.41</v>
      </c>
      <c r="DO6" s="36">
        <f t="shared" si="12"/>
        <v>49.1</v>
      </c>
      <c r="DP6" s="36">
        <f t="shared" si="12"/>
        <v>49.66</v>
      </c>
      <c r="DQ6" s="36">
        <f t="shared" si="12"/>
        <v>50.41</v>
      </c>
      <c r="DR6" s="35" t="str">
        <f>IF(DR7="","",IF(DR7="-","【-】","【"&amp;SUBSTITUTE(TEXT(DR7,"#,##0.00"),"-","△")&amp;"】"))</f>
        <v>【48.85】</v>
      </c>
      <c r="DS6" s="36">
        <f>IF(DS7="",NA(),DS7)</f>
        <v>10.88</v>
      </c>
      <c r="DT6" s="36">
        <f t="shared" ref="DT6:EB6" si="13">IF(DT7="",NA(),DT7)</f>
        <v>8.82</v>
      </c>
      <c r="DU6" s="36">
        <f t="shared" si="13"/>
        <v>10.24</v>
      </c>
      <c r="DV6" s="36">
        <f t="shared" si="13"/>
        <v>13.59</v>
      </c>
      <c r="DW6" s="36">
        <f t="shared" si="13"/>
        <v>13.55</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0.63</v>
      </c>
      <c r="EE6" s="36">
        <f t="shared" ref="EE6:EM6" si="14">IF(EE7="",NA(),EE7)</f>
        <v>0.65</v>
      </c>
      <c r="EF6" s="36">
        <f t="shared" si="14"/>
        <v>0.54</v>
      </c>
      <c r="EG6" s="36">
        <f t="shared" si="14"/>
        <v>0.53</v>
      </c>
      <c r="EH6" s="36">
        <f t="shared" si="14"/>
        <v>0.41</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442011</v>
      </c>
      <c r="D7" s="38">
        <v>46</v>
      </c>
      <c r="E7" s="38">
        <v>1</v>
      </c>
      <c r="F7" s="38">
        <v>0</v>
      </c>
      <c r="G7" s="38">
        <v>1</v>
      </c>
      <c r="H7" s="38" t="s">
        <v>93</v>
      </c>
      <c r="I7" s="38" t="s">
        <v>94</v>
      </c>
      <c r="J7" s="38" t="s">
        <v>95</v>
      </c>
      <c r="K7" s="38" t="s">
        <v>96</v>
      </c>
      <c r="L7" s="38" t="s">
        <v>97</v>
      </c>
      <c r="M7" s="38" t="s">
        <v>98</v>
      </c>
      <c r="N7" s="39" t="s">
        <v>99</v>
      </c>
      <c r="O7" s="39">
        <v>77.56</v>
      </c>
      <c r="P7" s="39">
        <v>99.53</v>
      </c>
      <c r="Q7" s="39">
        <v>2905</v>
      </c>
      <c r="R7" s="39">
        <v>479097</v>
      </c>
      <c r="S7" s="39">
        <v>502.39</v>
      </c>
      <c r="T7" s="39">
        <v>953.64</v>
      </c>
      <c r="U7" s="39">
        <v>475595</v>
      </c>
      <c r="V7" s="39">
        <v>428.18</v>
      </c>
      <c r="W7" s="39">
        <v>1110.74</v>
      </c>
      <c r="X7" s="39">
        <v>131.66</v>
      </c>
      <c r="Y7" s="39">
        <v>126.53</v>
      </c>
      <c r="Z7" s="39">
        <v>133.57</v>
      </c>
      <c r="AA7" s="39">
        <v>135.30000000000001</v>
      </c>
      <c r="AB7" s="39">
        <v>135.76</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227.53</v>
      </c>
      <c r="AU7" s="39">
        <v>201.04</v>
      </c>
      <c r="AV7" s="39">
        <v>216.48</v>
      </c>
      <c r="AW7" s="39">
        <v>230.03</v>
      </c>
      <c r="AX7" s="39">
        <v>280.93</v>
      </c>
      <c r="AY7" s="39">
        <v>240.81</v>
      </c>
      <c r="AZ7" s="39">
        <v>241.71</v>
      </c>
      <c r="BA7" s="39">
        <v>249.08</v>
      </c>
      <c r="BB7" s="39">
        <v>254.05</v>
      </c>
      <c r="BC7" s="39">
        <v>258.22000000000003</v>
      </c>
      <c r="BD7" s="39">
        <v>261.93</v>
      </c>
      <c r="BE7" s="39">
        <v>306.27999999999997</v>
      </c>
      <c r="BF7" s="39">
        <v>282.8</v>
      </c>
      <c r="BG7" s="39">
        <v>263.56</v>
      </c>
      <c r="BH7" s="39">
        <v>258.31</v>
      </c>
      <c r="BI7" s="39">
        <v>234.31</v>
      </c>
      <c r="BJ7" s="39">
        <v>283.10000000000002</v>
      </c>
      <c r="BK7" s="39">
        <v>274.14</v>
      </c>
      <c r="BL7" s="39">
        <v>266.66000000000003</v>
      </c>
      <c r="BM7" s="39">
        <v>258.63</v>
      </c>
      <c r="BN7" s="39">
        <v>255.12</v>
      </c>
      <c r="BO7" s="39">
        <v>270.45999999999998</v>
      </c>
      <c r="BP7" s="39">
        <v>126.03</v>
      </c>
      <c r="BQ7" s="39">
        <v>120.85</v>
      </c>
      <c r="BR7" s="39">
        <v>128.22999999999999</v>
      </c>
      <c r="BS7" s="39">
        <v>130.71</v>
      </c>
      <c r="BT7" s="39">
        <v>131.80000000000001</v>
      </c>
      <c r="BU7" s="39">
        <v>107.74</v>
      </c>
      <c r="BV7" s="39">
        <v>108.81</v>
      </c>
      <c r="BW7" s="39">
        <v>110.87</v>
      </c>
      <c r="BX7" s="39">
        <v>110.3</v>
      </c>
      <c r="BY7" s="39">
        <v>109.12</v>
      </c>
      <c r="BZ7" s="39">
        <v>103.91</v>
      </c>
      <c r="CA7" s="39">
        <v>166.79</v>
      </c>
      <c r="CB7" s="39">
        <v>173.87</v>
      </c>
      <c r="CC7" s="39">
        <v>163.47</v>
      </c>
      <c r="CD7" s="39">
        <v>152.16</v>
      </c>
      <c r="CE7" s="39">
        <v>150.77000000000001</v>
      </c>
      <c r="CF7" s="39">
        <v>154.33000000000001</v>
      </c>
      <c r="CG7" s="39">
        <v>152.94999999999999</v>
      </c>
      <c r="CH7" s="39">
        <v>150.54</v>
      </c>
      <c r="CI7" s="39">
        <v>151.85</v>
      </c>
      <c r="CJ7" s="39">
        <v>153.88</v>
      </c>
      <c r="CK7" s="39">
        <v>167.11</v>
      </c>
      <c r="CL7" s="39">
        <v>71.239999999999995</v>
      </c>
      <c r="CM7" s="39">
        <v>70.89</v>
      </c>
      <c r="CN7" s="39">
        <v>72.180000000000007</v>
      </c>
      <c r="CO7" s="39">
        <v>72.099999999999994</v>
      </c>
      <c r="CP7" s="39">
        <v>72.2</v>
      </c>
      <c r="CQ7" s="39">
        <v>63.25</v>
      </c>
      <c r="CR7" s="39">
        <v>63.03</v>
      </c>
      <c r="CS7" s="39">
        <v>63.18</v>
      </c>
      <c r="CT7" s="39">
        <v>63.54</v>
      </c>
      <c r="CU7" s="39">
        <v>63.53</v>
      </c>
      <c r="CV7" s="39">
        <v>60.27</v>
      </c>
      <c r="CW7" s="39">
        <v>87.79</v>
      </c>
      <c r="CX7" s="39">
        <v>88.22</v>
      </c>
      <c r="CY7" s="39">
        <v>87.03</v>
      </c>
      <c r="CZ7" s="39">
        <v>87.58</v>
      </c>
      <c r="DA7" s="39">
        <v>88.76</v>
      </c>
      <c r="DB7" s="39">
        <v>91.07</v>
      </c>
      <c r="DC7" s="39">
        <v>91.21</v>
      </c>
      <c r="DD7" s="39">
        <v>91.6</v>
      </c>
      <c r="DE7" s="39">
        <v>91.48</v>
      </c>
      <c r="DF7" s="39">
        <v>91.58</v>
      </c>
      <c r="DG7" s="39">
        <v>89.92</v>
      </c>
      <c r="DH7" s="39">
        <v>47.18</v>
      </c>
      <c r="DI7" s="39">
        <v>47.34</v>
      </c>
      <c r="DJ7" s="39">
        <v>48.58</v>
      </c>
      <c r="DK7" s="39">
        <v>49.18</v>
      </c>
      <c r="DL7" s="39">
        <v>50.48</v>
      </c>
      <c r="DM7" s="39">
        <v>47.7</v>
      </c>
      <c r="DN7" s="39">
        <v>48.41</v>
      </c>
      <c r="DO7" s="39">
        <v>49.1</v>
      </c>
      <c r="DP7" s="39">
        <v>49.66</v>
      </c>
      <c r="DQ7" s="39">
        <v>50.41</v>
      </c>
      <c r="DR7" s="39">
        <v>48.85</v>
      </c>
      <c r="DS7" s="39">
        <v>10.88</v>
      </c>
      <c r="DT7" s="39">
        <v>8.82</v>
      </c>
      <c r="DU7" s="39">
        <v>10.24</v>
      </c>
      <c r="DV7" s="39">
        <v>13.59</v>
      </c>
      <c r="DW7" s="39">
        <v>13.55</v>
      </c>
      <c r="DX7" s="39">
        <v>14.54</v>
      </c>
      <c r="DY7" s="39">
        <v>16.16</v>
      </c>
      <c r="DZ7" s="39">
        <v>17.420000000000002</v>
      </c>
      <c r="EA7" s="39">
        <v>18.940000000000001</v>
      </c>
      <c r="EB7" s="39">
        <v>20.36</v>
      </c>
      <c r="EC7" s="39">
        <v>17.8</v>
      </c>
      <c r="ED7" s="39">
        <v>0.63</v>
      </c>
      <c r="EE7" s="39">
        <v>0.65</v>
      </c>
      <c r="EF7" s="39">
        <v>0.54</v>
      </c>
      <c r="EG7" s="39">
        <v>0.53</v>
      </c>
      <c r="EH7" s="39">
        <v>0.41</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大分市</cp:lastModifiedBy>
  <cp:lastPrinted>2020-01-21T01:25:38Z</cp:lastPrinted>
  <dcterms:created xsi:type="dcterms:W3CDTF">2019-12-05T04:30:38Z</dcterms:created>
  <dcterms:modified xsi:type="dcterms:W3CDTF">2020-01-21T01:35:58Z</dcterms:modified>
  <cp:category/>
</cp:coreProperties>
</file>