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30年度\決算統計\02公営企業\15経営比較分析表\04 経営比較分析表（H29年度決算）の分析等について\06_公表資料一式\⑤経営比較分析表\04 日田市ok\赤文字→黒文字へ修正※こちらを掲載\"/>
    </mc:Choice>
  </mc:AlternateContent>
  <workbookProtection workbookAlgorithmName="SHA-512" workbookHashValue="dFV6wDD45wvQBwiJmaY6lTyqSA0A14HX7gdiLzbhi2dU+aCi8dlgeCCwnyd+BHMPvmhg/WBXnCAUVS0dHWfOJg==" workbookSaltValue="QnrbMIB9aC4v4GiSPFRzq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<sst xmlns="http://schemas.openxmlformats.org/spreadsheetml/2006/main" count="240" uniqueCount="126">
  <si>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</si>
  <si>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</si>
  <si>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</si>
  <si>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</si>
  <si>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</si>
  <si>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</si>
  <si>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</si>
  <si>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</si>
  <si>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</si>
  <si>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</si>
  <si>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</si>
  <si>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</si>
  <si>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</si>
  <si>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</si>
  <si>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</si>
  <si>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</si>
  <si>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</si>
  <si>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</si>
  <si>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</si>
  <si>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</si>
  <si>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</si>
  <si>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</si>
  <si>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</si>
  <si>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</si>
  <si>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</si>
  <si>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</si>
  <si>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</si>
  <si>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</si>
  <si>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</si>
  <si>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</si>
  <si>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</si>
  <si>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</si>
  <si>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</si>
  <si>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</si>
  <si>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</si>
  <si>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</si>
  <si>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</si>
  <si>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</si>
  <si>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</si>
  <si>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</si>
  <si>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</si>
  <si>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</si>
  <si>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</si>
  <si>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</si>
  <si>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</si>
  <si>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</si>
  <si>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</si>
  <si>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</si>
  <si>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</si>
  <si>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</si>
  <si>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</si>
  <si>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</si>
  <si>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</si>
  <si>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</si>
  <si>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</si>
  <si>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</si>
  <si>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</si>
  <si>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</si>
  <si>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</si>
  <si>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</si>
  <si>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</si>
  <si>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</si>
  <si>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</si>
  <si>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</si>
  <si>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</si>
  <si>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</si>
  <si>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</si>
  <si>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</si>
  <si>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</si>
  <si>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</si>
  <si>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</si>
  <si>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</si>
  <si>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</si>
  <si>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</si>
  <si>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</si>
  <si>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</si>
  <si>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</si>
  <si>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</si>
  <si>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</si>
  <si>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</si>
  <si>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</si>
  <si>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</si>
  <si>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</si>
  <si>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</si>
  <si>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</si>
  <si>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</si>
  <si>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</si>
  <si>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</si>
  <si>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</si>
  <si>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</si>
  <si>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</si>
  <si>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</si>
  <si>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</si>
  <si>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</si>
  <si>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</si>
  <si>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</si>
  <si>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</si>
  <si>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</si>
  <si>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</si>
  <si>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</si>
  <si>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</si>
  <si>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</si>
  <si>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</si>
  <si>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</si>
  <si>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</si>
  <si>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</si>
  <si>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</si>
  <si>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</si>
  <si>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</si>
  <si>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</si>
  <si>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</si>
  <si>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</si>
  <si>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</si>
  <si>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</si>
  <si>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</si>
  <si>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</si>
  <si>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</si>
  <si>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</si>
  <si>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</si>
  <si>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</si>
  <si>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</si>
  <si>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</si>
  <si>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</si>
  <si>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使用料収入では汚水処理経費の4割弱程度しかまかなえていない状況が続いており、経営状況は健全とは言えない状況である。
　三ノ宮地区では水洗化率は96.0％に達しているが、大明地区の水洗化率は78.5％にとどまっているため、未接続世帯への普及促進を図るとともに、維持管理費の節減に努める。</t>
    <phoneticPr fontId="4"/>
  </si>
  <si>
    <t>①収益的収支比率は、使用料収入が減少し、地方債償還金が横ばいで、低い水準で推移している。引き続き、使用料収入の確保及び維持管理費の節減に努める。
④企業債残高対事業規模比率は、地理的要因等により整備費が増大し、類似団体と比較すると高くなっているが、年々減少傾向にある。(※)
⑤経費回収率は、汚水処理費用が増加しているものの、使用料収入が減少であることから、概ね低い水準で推移しており、類似団体との比較しても低くなっている。
⑥汚水処理原価は、有収水量が減少傾向にあるうえ、費用が増加しており、類似団体との比較でも高くなっている。引き続き、接続率の向上による有収水量の増加及び維持管理費の節減に努める。
⑦施設利用率は、節水意識の向上や節水機器の普及などによる排水量の減少と水洗化率の伸び悩みにより低い状態が続いている。
⑧水洗化率は、ゆるやかに上昇しているが、区域内人口、水洗便所設置済人口ともに減少傾向であり、類似団体との比較でも低くなっている。引き続き、特に接続率が低い大明地区について、未接続世帯への普及促進を図り、水洗化率の向上に努める。
(※)訂正　当該値　7,630.27→1,335.67
    ○公費負担分があるため</t>
    <rPh sb="16" eb="18">
      <t>ゲンショウ</t>
    </rPh>
    <rPh sb="27" eb="28">
      <t>ヨコ</t>
    </rPh>
    <rPh sb="153" eb="155">
      <t>ゾウカ</t>
    </rPh>
    <rPh sb="169" eb="171">
      <t>ゲンショウ</t>
    </rPh>
    <rPh sb="479" eb="481">
      <t>テイセイ</t>
    </rPh>
    <rPh sb="482" eb="484">
      <t>トウガイ</t>
    </rPh>
    <rPh sb="484" eb="485">
      <t>チ</t>
    </rPh>
    <phoneticPr fontId="4"/>
  </si>
  <si>
    <t>③三ノ宮地区については、平成30年度より公共下水道へ統合した。大明地区については、供用開始から13年経過であり、現在のところ老朽化等は見られないが、将来の施設の改築等にあたり、今後、経営に与える影響等についての検討が必要とな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</si>
</sst>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B5-4304-8AEE-2CDC658CADD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92B5-4304-8AEE-2CDC658CADD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46.1</c:v>
                </c:pt>
                <c:pt idx="1">
                  <c:v>45.1</c:v>
                </c:pt>
                <c:pt idx="2">
                  <c:v>44.19</c:v>
                </c:pt>
                <c:pt idx="3">
                  <c:v>43.19</c:v>
                </c:pt>
                <c:pt idx="4">
                  <c:v>42.56</c:v>
                </c:pt>
              </c:numCache>
            </c:numRef>
          </c:val>
          <c:extLst>
            <c:ext xmlns:c16="http://schemas.microsoft.com/office/drawing/2014/chart" uri="{C3380CC4-5D6E-409C-BE32-E72D297353CC}">
              <c16:uniqueId val="{00000000-D5AB-4413-9875-B3CD17AAB46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D5AB-4413-9875-B3CD17AAB46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79.97</c:v>
                </c:pt>
                <c:pt idx="1">
                  <c:v>81.739999999999995</c:v>
                </c:pt>
                <c:pt idx="2">
                  <c:v>81.94</c:v>
                </c:pt>
                <c:pt idx="3">
                  <c:v>83.23</c:v>
                </c:pt>
                <c:pt idx="4">
                  <c:v>83.7</c:v>
                </c:pt>
              </c:numCache>
            </c:numRef>
          </c:val>
          <c:extLst>
            <c:ext xmlns:c16="http://schemas.microsoft.com/office/drawing/2014/chart" uri="{C3380CC4-5D6E-409C-BE32-E72D297353CC}">
              <c16:uniqueId val="{00000000-BBCD-414B-A303-5DA318F3D01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BBCD-414B-A303-5DA318F3D01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63.63</c:v>
                </c:pt>
                <c:pt idx="1">
                  <c:v>62.82</c:v>
                </c:pt>
                <c:pt idx="2">
                  <c:v>63.65</c:v>
                </c:pt>
                <c:pt idx="3">
                  <c:v>62.11</c:v>
                </c:pt>
                <c:pt idx="4">
                  <c:v>62.14</c:v>
                </c:pt>
              </c:numCache>
            </c:numRef>
          </c:val>
          <c:extLst>
            <c:ext xmlns:c16="http://schemas.microsoft.com/office/drawing/2014/chart" uri="{C3380CC4-5D6E-409C-BE32-E72D297353CC}">
              <c16:uniqueId val="{00000000-5636-490F-9E23-80293464FF1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36-490F-9E23-80293464FF1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BA-4AD5-9409-5F286DA12E4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BA-4AD5-9409-5F286DA12E4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A2-4058-82FA-313BAB5B815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A2-4058-82FA-313BAB5B815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81-4D19-BAE5-5DB01BA86EC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81-4D19-BAE5-5DB01BA86EC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86-496D-BF36-A025591FC9E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86-496D-BF36-A025591FC9E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1567.32</c:v>
                </c:pt>
                <c:pt idx="1">
                  <c:v>1486.4</c:v>
                </c:pt>
                <c:pt idx="2">
                  <c:v>1428.51</c:v>
                </c:pt>
                <c:pt idx="3">
                  <c:v>1356.01</c:v>
                </c:pt>
                <c:pt idx="4">
                  <c:v>7630.27</c:v>
                </c:pt>
              </c:numCache>
            </c:numRef>
          </c:val>
          <c:extLst>
            <c:ext xmlns:c16="http://schemas.microsoft.com/office/drawing/2014/chart" uri="{C3380CC4-5D6E-409C-BE32-E72D297353CC}">
              <c16:uniqueId val="{00000000-8ACD-4EF0-B66A-A73AA5A5FA6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8ACD-4EF0-B66A-A73AA5A5FA6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37.840000000000003</c:v>
                </c:pt>
                <c:pt idx="1">
                  <c:v>38.590000000000003</c:v>
                </c:pt>
                <c:pt idx="2">
                  <c:v>36.64</c:v>
                </c:pt>
                <c:pt idx="3">
                  <c:v>39.39</c:v>
                </c:pt>
                <c:pt idx="4">
                  <c:v>37.08</c:v>
                </c:pt>
              </c:numCache>
            </c:numRef>
          </c:val>
          <c:extLst>
            <c:ext xmlns:c16="http://schemas.microsoft.com/office/drawing/2014/chart" uri="{C3380CC4-5D6E-409C-BE32-E72D297353CC}">
              <c16:uniqueId val="{00000000-92AB-4D52-B62C-36374853D30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92AB-4D52-B62C-36374853D30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419.89</c:v>
                </c:pt>
                <c:pt idx="1">
                  <c:v>418.43</c:v>
                </c:pt>
                <c:pt idx="2">
                  <c:v>445.63</c:v>
                </c:pt>
                <c:pt idx="3">
                  <c:v>415.95</c:v>
                </c:pt>
                <c:pt idx="4">
                  <c:v>433.97</c:v>
                </c:pt>
              </c:numCache>
            </c:numRef>
          </c:val>
          <c:extLst>
            <c:ext xmlns:c16="http://schemas.microsoft.com/office/drawing/2014/chart" uri="{C3380CC4-5D6E-409C-BE32-E72D297353CC}">
              <c16:uniqueId val="{00000000-F38D-4211-8595-4FD947652FC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F38D-4211-8595-4FD947652FC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日田市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66878</v>
      </c>
      <c r="AM8" s="66"/>
      <c r="AN8" s="66"/>
      <c r="AO8" s="66"/>
      <c r="AP8" s="66"/>
      <c r="AQ8" s="66"/>
      <c r="AR8" s="66"/>
      <c r="AS8" s="66"/>
      <c r="AT8" s="65">
        <f>データ!T6</f>
        <v>666.03</v>
      </c>
      <c r="AU8" s="65"/>
      <c r="AV8" s="65"/>
      <c r="AW8" s="65"/>
      <c r="AX8" s="65"/>
      <c r="AY8" s="65"/>
      <c r="AZ8" s="65"/>
      <c r="BA8" s="65"/>
      <c r="BB8" s="65">
        <f>データ!U6</f>
        <v>100.41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3.46</v>
      </c>
      <c r="Q10" s="65"/>
      <c r="R10" s="65"/>
      <c r="S10" s="65"/>
      <c r="T10" s="65"/>
      <c r="U10" s="65"/>
      <c r="V10" s="65"/>
      <c r="W10" s="65">
        <f>データ!Q6</f>
        <v>98.39</v>
      </c>
      <c r="X10" s="65"/>
      <c r="Y10" s="65"/>
      <c r="Z10" s="65"/>
      <c r="AA10" s="65"/>
      <c r="AB10" s="65"/>
      <c r="AC10" s="65"/>
      <c r="AD10" s="66">
        <f>データ!R6</f>
        <v>3080</v>
      </c>
      <c r="AE10" s="66"/>
      <c r="AF10" s="66"/>
      <c r="AG10" s="66"/>
      <c r="AH10" s="66"/>
      <c r="AI10" s="66"/>
      <c r="AJ10" s="66"/>
      <c r="AK10" s="2"/>
      <c r="AL10" s="66">
        <f>データ!V6</f>
        <v>2289</v>
      </c>
      <c r="AM10" s="66"/>
      <c r="AN10" s="66"/>
      <c r="AO10" s="66"/>
      <c r="AP10" s="66"/>
      <c r="AQ10" s="66"/>
      <c r="AR10" s="66"/>
      <c r="AS10" s="66"/>
      <c r="AT10" s="65">
        <f>データ!W6</f>
        <v>1.27</v>
      </c>
      <c r="AU10" s="65"/>
      <c r="AV10" s="65"/>
      <c r="AW10" s="65"/>
      <c r="AX10" s="65"/>
      <c r="AY10" s="65"/>
      <c r="AZ10" s="65"/>
      <c r="BA10" s="65"/>
      <c r="BB10" s="65">
        <f>データ!X6</f>
        <v>1802.36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125</v>
      </c>
      <c r="BM47" s="84"/>
      <c r="BN47" s="84"/>
      <c r="BO47" s="84"/>
      <c r="BP47" s="84"/>
      <c r="BQ47" s="84"/>
      <c r="BR47" s="84"/>
      <c r="BS47" s="84"/>
      <c r="BT47" s="84"/>
      <c r="BU47" s="84"/>
      <c r="BV47" s="84"/>
      <c r="BW47" s="84"/>
      <c r="BX47" s="84"/>
      <c r="BY47" s="84"/>
      <c r="BZ47" s="8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83"/>
      <c r="BM60" s="84"/>
      <c r="BN60" s="84"/>
      <c r="BO60" s="84"/>
      <c r="BP60" s="84"/>
      <c r="BQ60" s="84"/>
      <c r="BR60" s="84"/>
      <c r="BS60" s="84"/>
      <c r="BT60" s="84"/>
      <c r="BU60" s="84"/>
      <c r="BV60" s="84"/>
      <c r="BW60" s="84"/>
      <c r="BX60" s="84"/>
      <c r="BY60" s="84"/>
      <c r="BZ60" s="85"/>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83"/>
      <c r="BM61" s="84"/>
      <c r="BN61" s="84"/>
      <c r="BO61" s="84"/>
      <c r="BP61" s="84"/>
      <c r="BQ61" s="84"/>
      <c r="BR61" s="84"/>
      <c r="BS61" s="84"/>
      <c r="BT61" s="84"/>
      <c r="BU61" s="84"/>
      <c r="BV61" s="84"/>
      <c r="BW61" s="84"/>
      <c r="BX61" s="84"/>
      <c r="BY61" s="84"/>
      <c r="BZ61" s="8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jWRnhVUZ5L6ujxPRoRi9rFkj4/TI1ZwDAZFdMECr/q/hLLI0oZ01PDpZqe19p4TCpspcqMVOY1ANDKIN42u71Q==" saltValue="ZF6Mr9BpyFpo8lIkZt+97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442046</v>
      </c>
      <c r="D6" s="32">
        <f t="shared" si="3"/>
        <v>47</v>
      </c>
      <c r="E6" s="32">
        <f t="shared" si="3"/>
        <v>17</v>
      </c>
      <c r="F6" s="32">
        <f t="shared" si="3"/>
        <v>5</v>
      </c>
      <c r="G6" s="32">
        <f t="shared" si="3"/>
        <v>0</v>
      </c>
      <c r="H6" s="32" t="str">
        <f t="shared" si="3"/>
        <v>大分県　日田市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3.46</v>
      </c>
      <c r="Q6" s="33">
        <f t="shared" si="3"/>
        <v>98.39</v>
      </c>
      <c r="R6" s="33">
        <f t="shared" si="3"/>
        <v>3080</v>
      </c>
      <c r="S6" s="33">
        <f t="shared" si="3"/>
        <v>66878</v>
      </c>
      <c r="T6" s="33">
        <f t="shared" si="3"/>
        <v>666.03</v>
      </c>
      <c r="U6" s="33">
        <f t="shared" si="3"/>
        <v>100.41</v>
      </c>
      <c r="V6" s="33">
        <f t="shared" si="3"/>
        <v>2289</v>
      </c>
      <c r="W6" s="33">
        <f t="shared" si="3"/>
        <v>1.27</v>
      </c>
      <c r="X6" s="33">
        <f t="shared" si="3"/>
        <v>1802.36</v>
      </c>
      <c r="Y6" s="34">
        <f>IF(Y7="",NA(),Y7)</f>
        <v>63.63</v>
      </c>
      <c r="Z6" s="34">
        <f t="shared" ref="Z6:AH6" si="4">IF(Z7="",NA(),Z7)</f>
        <v>62.82</v>
      </c>
      <c r="AA6" s="34">
        <f t="shared" si="4"/>
        <v>63.65</v>
      </c>
      <c r="AB6" s="34">
        <f t="shared" si="4"/>
        <v>62.11</v>
      </c>
      <c r="AC6" s="34">
        <f t="shared" si="4"/>
        <v>62.14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1567.32</v>
      </c>
      <c r="BG6" s="34">
        <f t="shared" ref="BG6:BO6" si="7">IF(BG7="",NA(),BG7)</f>
        <v>1486.4</v>
      </c>
      <c r="BH6" s="34">
        <f t="shared" si="7"/>
        <v>1428.51</v>
      </c>
      <c r="BI6" s="34">
        <f t="shared" si="7"/>
        <v>1356.01</v>
      </c>
      <c r="BJ6" s="34">
        <f t="shared" si="7"/>
        <v>7630.27</v>
      </c>
      <c r="BK6" s="34">
        <f t="shared" si="7"/>
        <v>1126.77</v>
      </c>
      <c r="BL6" s="34">
        <f t="shared" si="7"/>
        <v>1044.8</v>
      </c>
      <c r="BM6" s="34">
        <f t="shared" si="7"/>
        <v>1081.8</v>
      </c>
      <c r="BN6" s="34">
        <f t="shared" si="7"/>
        <v>974.93</v>
      </c>
      <c r="BO6" s="34">
        <f t="shared" si="7"/>
        <v>855.8</v>
      </c>
      <c r="BP6" s="33" t="str">
        <f>IF(BP7="","",IF(BP7="-","【-】","【"&amp;SUBSTITUTE(TEXT(BP7,"#,##0.00"),"-","△")&amp;"】"))</f>
        <v>【814.89】</v>
      </c>
      <c r="BQ6" s="34">
        <f>IF(BQ7="",NA(),BQ7)</f>
        <v>37.840000000000003</v>
      </c>
      <c r="BR6" s="34">
        <f t="shared" ref="BR6:BZ6" si="8">IF(BR7="",NA(),BR7)</f>
        <v>38.590000000000003</v>
      </c>
      <c r="BS6" s="34">
        <f t="shared" si="8"/>
        <v>36.64</v>
      </c>
      <c r="BT6" s="34">
        <f t="shared" si="8"/>
        <v>39.39</v>
      </c>
      <c r="BU6" s="34">
        <f t="shared" si="8"/>
        <v>37.08</v>
      </c>
      <c r="BV6" s="34">
        <f t="shared" si="8"/>
        <v>50.9</v>
      </c>
      <c r="BW6" s="34">
        <f t="shared" si="8"/>
        <v>50.82</v>
      </c>
      <c r="BX6" s="34">
        <f t="shared" si="8"/>
        <v>52.19</v>
      </c>
      <c r="BY6" s="34">
        <f t="shared" si="8"/>
        <v>55.32</v>
      </c>
      <c r="BZ6" s="34">
        <f t="shared" si="8"/>
        <v>59.8</v>
      </c>
      <c r="CA6" s="33" t="str">
        <f>IF(CA7="","",IF(CA7="-","【-】","【"&amp;SUBSTITUTE(TEXT(CA7,"#,##0.00"),"-","△")&amp;"】"))</f>
        <v>【60.64】</v>
      </c>
      <c r="CB6" s="34">
        <f>IF(CB7="",NA(),CB7)</f>
        <v>419.89</v>
      </c>
      <c r="CC6" s="34">
        <f t="shared" ref="CC6:CK6" si="9">IF(CC7="",NA(),CC7)</f>
        <v>418.43</v>
      </c>
      <c r="CD6" s="34">
        <f t="shared" si="9"/>
        <v>445.63</v>
      </c>
      <c r="CE6" s="34">
        <f t="shared" si="9"/>
        <v>415.95</v>
      </c>
      <c r="CF6" s="34">
        <f t="shared" si="9"/>
        <v>433.97</v>
      </c>
      <c r="CG6" s="34">
        <f t="shared" si="9"/>
        <v>293.27</v>
      </c>
      <c r="CH6" s="34">
        <f t="shared" si="9"/>
        <v>300.52</v>
      </c>
      <c r="CI6" s="34">
        <f t="shared" si="9"/>
        <v>296.14</v>
      </c>
      <c r="CJ6" s="34">
        <f t="shared" si="9"/>
        <v>283.17</v>
      </c>
      <c r="CK6" s="34">
        <f t="shared" si="9"/>
        <v>263.76</v>
      </c>
      <c r="CL6" s="33" t="str">
        <f>IF(CL7="","",IF(CL7="-","【-】","【"&amp;SUBSTITUTE(TEXT(CL7,"#,##0.00"),"-","△")&amp;"】"))</f>
        <v>【255.52】</v>
      </c>
      <c r="CM6" s="34">
        <f>IF(CM7="",NA(),CM7)</f>
        <v>46.1</v>
      </c>
      <c r="CN6" s="34">
        <f t="shared" ref="CN6:CV6" si="10">IF(CN7="",NA(),CN7)</f>
        <v>45.1</v>
      </c>
      <c r="CO6" s="34">
        <f t="shared" si="10"/>
        <v>44.19</v>
      </c>
      <c r="CP6" s="34">
        <f t="shared" si="10"/>
        <v>43.19</v>
      </c>
      <c r="CQ6" s="34">
        <f t="shared" si="10"/>
        <v>42.56</v>
      </c>
      <c r="CR6" s="34">
        <f t="shared" si="10"/>
        <v>53.78</v>
      </c>
      <c r="CS6" s="34">
        <f t="shared" si="10"/>
        <v>53.24</v>
      </c>
      <c r="CT6" s="34">
        <f t="shared" si="10"/>
        <v>52.31</v>
      </c>
      <c r="CU6" s="34">
        <f t="shared" si="10"/>
        <v>60.65</v>
      </c>
      <c r="CV6" s="34">
        <f t="shared" si="10"/>
        <v>51.75</v>
      </c>
      <c r="CW6" s="33" t="str">
        <f>IF(CW7="","",IF(CW7="-","【-】","【"&amp;SUBSTITUTE(TEXT(CW7,"#,##0.00"),"-","△")&amp;"】"))</f>
        <v>【52.49】</v>
      </c>
      <c r="CX6" s="34">
        <f>IF(CX7="",NA(),CX7)</f>
        <v>79.97</v>
      </c>
      <c r="CY6" s="34">
        <f t="shared" ref="CY6:DG6" si="11">IF(CY7="",NA(),CY7)</f>
        <v>81.739999999999995</v>
      </c>
      <c r="CZ6" s="34">
        <f t="shared" si="11"/>
        <v>81.94</v>
      </c>
      <c r="DA6" s="34">
        <f t="shared" si="11"/>
        <v>83.23</v>
      </c>
      <c r="DB6" s="34">
        <f t="shared" si="11"/>
        <v>83.7</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442046</v>
      </c>
      <c r="D7" s="36">
        <v>47</v>
      </c>
      <c r="E7" s="36">
        <v>17</v>
      </c>
      <c r="F7" s="36">
        <v>5</v>
      </c>
      <c r="G7" s="36">
        <v>0</v>
      </c>
      <c r="H7" s="36" t="s">
        <v>110</v>
      </c>
      <c r="I7" s="36" t="s">
        <v>111</v>
      </c>
      <c r="J7" s="36" t="s">
        <v>112</v>
      </c>
      <c r="K7" s="36" t="s">
        <v>113</v>
      </c>
      <c r="L7" s="36" t="s">
        <v>114</v>
      </c>
      <c r="M7" s="36" t="s">
        <v>115</v>
      </c>
      <c r="N7" s="37" t="s">
        <v>116</v>
      </c>
      <c r="O7" s="37" t="s">
        <v>117</v>
      </c>
      <c r="P7" s="37">
        <v>3.46</v>
      </c>
      <c r="Q7" s="37">
        <v>98.39</v>
      </c>
      <c r="R7" s="37">
        <v>3080</v>
      </c>
      <c r="S7" s="37">
        <v>66878</v>
      </c>
      <c r="T7" s="37">
        <v>666.03</v>
      </c>
      <c r="U7" s="37">
        <v>100.41</v>
      </c>
      <c r="V7" s="37">
        <v>2289</v>
      </c>
      <c r="W7" s="37">
        <v>1.27</v>
      </c>
      <c r="X7" s="37">
        <v>1802.36</v>
      </c>
      <c r="Y7" s="37">
        <v>63.63</v>
      </c>
      <c r="Z7" s="37">
        <v>62.82</v>
      </c>
      <c r="AA7" s="37">
        <v>63.65</v>
      </c>
      <c r="AB7" s="37">
        <v>62.11</v>
      </c>
      <c r="AC7" s="37">
        <v>62.14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1567.32</v>
      </c>
      <c r="BG7" s="37">
        <v>1486.4</v>
      </c>
      <c r="BH7" s="37">
        <v>1428.51</v>
      </c>
      <c r="BI7" s="37">
        <v>1356.01</v>
      </c>
      <c r="BJ7" s="37">
        <v>7630.27</v>
      </c>
      <c r="BK7" s="37">
        <v>1126.77</v>
      </c>
      <c r="BL7" s="37">
        <v>1044.8</v>
      </c>
      <c r="BM7" s="37">
        <v>1081.8</v>
      </c>
      <c r="BN7" s="37">
        <v>974.93</v>
      </c>
      <c r="BO7" s="37">
        <v>855.8</v>
      </c>
      <c r="BP7" s="37">
        <v>814.89</v>
      </c>
      <c r="BQ7" s="37">
        <v>37.840000000000003</v>
      </c>
      <c r="BR7" s="37">
        <v>38.590000000000003</v>
      </c>
      <c r="BS7" s="37">
        <v>36.64</v>
      </c>
      <c r="BT7" s="37">
        <v>39.39</v>
      </c>
      <c r="BU7" s="37">
        <v>37.08</v>
      </c>
      <c r="BV7" s="37">
        <v>50.9</v>
      </c>
      <c r="BW7" s="37">
        <v>50.82</v>
      </c>
      <c r="BX7" s="37">
        <v>52.19</v>
      </c>
      <c r="BY7" s="37">
        <v>55.32</v>
      </c>
      <c r="BZ7" s="37">
        <v>59.8</v>
      </c>
      <c r="CA7" s="37">
        <v>60.64</v>
      </c>
      <c r="CB7" s="37">
        <v>419.89</v>
      </c>
      <c r="CC7" s="37">
        <v>418.43</v>
      </c>
      <c r="CD7" s="37">
        <v>445.63</v>
      </c>
      <c r="CE7" s="37">
        <v>415.95</v>
      </c>
      <c r="CF7" s="37">
        <v>433.97</v>
      </c>
      <c r="CG7" s="37">
        <v>293.27</v>
      </c>
      <c r="CH7" s="37">
        <v>300.52</v>
      </c>
      <c r="CI7" s="37">
        <v>296.14</v>
      </c>
      <c r="CJ7" s="37">
        <v>283.17</v>
      </c>
      <c r="CK7" s="37">
        <v>263.76</v>
      </c>
      <c r="CL7" s="37">
        <v>255.52</v>
      </c>
      <c r="CM7" s="37">
        <v>46.1</v>
      </c>
      <c r="CN7" s="37">
        <v>45.1</v>
      </c>
      <c r="CO7" s="37">
        <v>44.19</v>
      </c>
      <c r="CP7" s="37">
        <v>43.19</v>
      </c>
      <c r="CQ7" s="37">
        <v>42.56</v>
      </c>
      <c r="CR7" s="37">
        <v>53.78</v>
      </c>
      <c r="CS7" s="37">
        <v>53.24</v>
      </c>
      <c r="CT7" s="37">
        <v>52.31</v>
      </c>
      <c r="CU7" s="37">
        <v>60.65</v>
      </c>
      <c r="CV7" s="37">
        <v>51.75</v>
      </c>
      <c r="CW7" s="37">
        <v>52.49</v>
      </c>
      <c r="CX7" s="37">
        <v>79.97</v>
      </c>
      <c r="CY7" s="37">
        <v>81.739999999999995</v>
      </c>
      <c r="CZ7" s="37">
        <v>81.94</v>
      </c>
      <c r="DA7" s="37">
        <v>83.23</v>
      </c>
      <c r="DB7" s="37">
        <v>83.7</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dcterms:created xsi:type="dcterms:W3CDTF">2018-12-03T09:30:52Z</dcterms:created>
  <dcterms:modified xsi:type="dcterms:W3CDTF">2019-03-22T06:45:53Z</dcterms:modified>
  <cp:category/>
</cp:coreProperties>
</file>