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30年度\決算統計\02公営企業\15経営比較分析表\04 経営比較分析表（H29年度決算）の分析等について\06_公表資料一式\⑤経営比較分析表\04 日田市ok\赤文字→黒文字へ修正※こちらを掲載\"/>
    </mc:Choice>
  </mc:AlternateContent>
  <workbookProtection workbookAlgorithmName="SHA-512" workbookHashValue="4Fy9VQX9AUgjgeZlvWvo4gq71Glgd2K1FanbE6ADj4wbEe1sRbvWgWMRuWL4yvF6TZdRYYKHywSoKpg/9TjTfQ==" workbookSaltValue="/QpFJ9QFZcgOf9FvxjSDq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<sst xmlns="http://schemas.openxmlformats.org/spreadsheetml/2006/main" count="240" uniqueCount="126">
  <si>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</si>
  <si>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</si>
  <si>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</si>
  <si>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</si>
  <si>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</si>
  <si>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</si>
  <si>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</si>
  <si>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</si>
  <si>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</si>
  <si>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</si>
  <si>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</si>
  <si>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</si>
  <si>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</si>
  <si>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</si>
  <si>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</si>
  <si>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</si>
  <si>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</si>
  <si>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</si>
  <si>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</si>
  <si>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</si>
  <si>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</si>
  <si>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</si>
  <si>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</si>
  <si>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</si>
  <si>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</si>
  <si>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</si>
  <si>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</si>
  <si>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</si>
  <si>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</si>
  <si>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</si>
  <si>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</si>
  <si>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</si>
  <si>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</si>
  <si>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</si>
  <si>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</si>
  <si>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</si>
  <si>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</si>
  <si>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</si>
  <si>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</si>
  <si>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</si>
  <si>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</si>
  <si>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</si>
  <si>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</si>
  <si>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</si>
  <si>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</si>
  <si>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</si>
  <si>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</si>
  <si>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</si>
  <si>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</si>
  <si>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</si>
  <si>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</si>
  <si>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</si>
  <si>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</si>
  <si>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</si>
  <si>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</si>
  <si>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</si>
  <si>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</si>
  <si>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</si>
  <si>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</si>
  <si>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</si>
  <si>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</si>
  <si>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</si>
  <si>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</si>
  <si>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</si>
  <si>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</si>
  <si>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</si>
  <si>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</si>
  <si>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</si>
  <si>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</si>
  <si>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</si>
  <si>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</si>
  <si>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</si>
  <si>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</si>
  <si>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</si>
  <si>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</si>
  <si>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</si>
  <si>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</si>
  <si>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</si>
  <si>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</si>
  <si>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</si>
  <si>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</si>
  <si>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</si>
  <si>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</si>
  <si>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</si>
  <si>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</si>
  <si>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</si>
  <si>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</si>
  <si>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</si>
  <si>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</si>
  <si>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</si>
  <si>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</si>
  <si>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</si>
  <si>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</si>
  <si>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</si>
  <si>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</si>
  <si>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</si>
  <si>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</si>
  <si>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</si>
  <si>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</si>
  <si>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</si>
  <si>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</si>
  <si>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</si>
  <si>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</si>
  <si>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</si>
  <si>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</si>
  <si>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</si>
  <si>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</si>
  <si>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</si>
  <si>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</si>
  <si>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</si>
  <si>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</si>
  <si>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</si>
  <si>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</si>
  <si>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</si>
  <si>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</si>
  <si>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</si>
  <si>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</si>
  <si>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</si>
  <si>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</si>
  <si>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</si>
  <si>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</si>
  <si>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</si>
  <si>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</si>
  <si>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汚水管渠は、現在のところ老朽化は見られないが、供用開始から16年が経過し長寿命化の時期を迎えている。対策についてはストックマネジメント手法を用いた支援制度に移行し、下水道施設を計画的かつ効率的に管理しコストの削減や突発故障の発生のリスクの低減に努める。今後も更なる経営に与える影響等についての検討が必要となる。</t>
    <phoneticPr fontId="4"/>
  </si>
  <si>
    <r>
      <t>　使用料収入では汚水処理経費の</t>
    </r>
    <r>
      <rPr>
        <sz val="11"/>
        <color rgb="FFC00000"/>
        <rFont val="ＭＳ ゴシック"/>
        <family val="3"/>
        <charset val="128"/>
      </rPr>
      <t>7</t>
    </r>
    <r>
      <rPr>
        <sz val="11"/>
        <color theme="1"/>
        <rFont val="ＭＳ ゴシック"/>
        <family val="3"/>
        <charset val="128"/>
      </rPr>
      <t>割程度しかまかなえていない状況が続いており、水洗化率も低く、経営状況は健全とは言えない。
　引き続き、未接続世帯への普及促進を図るとともに、維持管理費の節減に努める。</t>
    </r>
    <phoneticPr fontId="4"/>
  </si>
  <si>
    <t>①収益的収支比率の上昇は、繰出金の計上適正化により他会計繰入金収入が増えたことによるものであるが、料金収入は減少傾向にある。引き続き、使用料収入の確保及び維持管理費の節減に努める。
④企業債残高対事業規模比率は、使用料収入が減少しているが、企業債残高も減少しており、年々減少傾向にある。(※)
⑤経費回収率は、使用料収入、汚水処理費用ともに減少しており、類似団体との比較では高くなっているが、汚水処理費を使用料で賄えていない。
⑥汚水処理原価は、汚水処理費用、有収水量ともに減少しており、類似団体との比較では低くなっているが、引き続き、接続率の向上による有収水量の増加及び維持管理費の節減に努める。
⑦施設利用率は、計画処理人口1500人に対して、現在人口は836人と年々少なくなっており、水洗化率も伸び悩んでいることから低い状態が続いている。
⑧水洗化率は、区域内人口、水洗便所設置済人口ともに減少傾向であり、類似団体との比較でも低くなっている。すでに浄化槽を設置している家庭も多いことなどから低い状態が続いているが、切替など引き続き、使用料収入の確保を図るため、未接続世帯に対し普及促進を図り、水洗化率の向上に努める。
(※)訂正  当該値　1,288.01→467.92
    ○公費負担分があるため</t>
    <rPh sb="9" eb="11">
      <t>ジョウショウ</t>
    </rPh>
    <rPh sb="13" eb="15">
      <t>クリダ</t>
    </rPh>
    <rPh sb="15" eb="16">
      <t>キン</t>
    </rPh>
    <rPh sb="17" eb="19">
      <t>ケイジョウ</t>
    </rPh>
    <rPh sb="19" eb="22">
      <t>テキセイカ</t>
    </rPh>
    <rPh sb="25" eb="26">
      <t>タ</t>
    </rPh>
    <rPh sb="26" eb="28">
      <t>カイケイ</t>
    </rPh>
    <rPh sb="28" eb="30">
      <t>クリイレ</t>
    </rPh>
    <rPh sb="34" eb="35">
      <t>フ</t>
    </rPh>
    <rPh sb="49" eb="51">
      <t>リョウキン</t>
    </rPh>
    <rPh sb="51" eb="53">
      <t>シュウニュウ</t>
    </rPh>
    <rPh sb="237" eb="239">
      <t>ゲンショウ</t>
    </rPh>
    <rPh sb="516" eb="518">
      <t>テイセイ</t>
    </rPh>
    <rPh sb="520" eb="522">
      <t>トウガイ</t>
    </rPh>
    <rPh sb="522" eb="523">
      <t>チ</t>
    </rPh>
    <rPh sb="545" eb="547">
      <t>コウヒ</t>
    </rPh>
    <rPh sb="547" eb="549">
      <t>フタン</t>
    </rPh>
    <rPh sb="549" eb="550">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</si>
</sst>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C0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0E-4C80-9EA5-17579F45D6E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0.09</c:v>
                </c:pt>
              </c:numCache>
            </c:numRef>
          </c:val>
          <c:smooth val="0"/>
          <c:extLst>
            <c:ext xmlns:c16="http://schemas.microsoft.com/office/drawing/2014/chart" uri="{C3380CC4-5D6E-409C-BE32-E72D297353CC}">
              <c16:uniqueId val="{00000001-DD0E-4C80-9EA5-17579F45D6E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38.39</c:v>
                </c:pt>
                <c:pt idx="1">
                  <c:v>37.520000000000003</c:v>
                </c:pt>
                <c:pt idx="2">
                  <c:v>37.369999999999997</c:v>
                </c:pt>
                <c:pt idx="3">
                  <c:v>38.25</c:v>
                </c:pt>
                <c:pt idx="4">
                  <c:v>37.81</c:v>
                </c:pt>
              </c:numCache>
            </c:numRef>
          </c:val>
          <c:extLst>
            <c:ext xmlns:c16="http://schemas.microsoft.com/office/drawing/2014/chart" uri="{C3380CC4-5D6E-409C-BE32-E72D297353CC}">
              <c16:uniqueId val="{00000000-BDA3-4958-B2E7-9B8FF613FA2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43.36</c:v>
                </c:pt>
              </c:numCache>
            </c:numRef>
          </c:val>
          <c:smooth val="0"/>
          <c:extLst>
            <c:ext xmlns:c16="http://schemas.microsoft.com/office/drawing/2014/chart" uri="{C3380CC4-5D6E-409C-BE32-E72D297353CC}">
              <c16:uniqueId val="{00000001-BDA3-4958-B2E7-9B8FF613FA2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64.88</c:v>
                </c:pt>
                <c:pt idx="1">
                  <c:v>65.03</c:v>
                </c:pt>
                <c:pt idx="2">
                  <c:v>67.010000000000005</c:v>
                </c:pt>
                <c:pt idx="3">
                  <c:v>68.13</c:v>
                </c:pt>
                <c:pt idx="4">
                  <c:v>68.42</c:v>
                </c:pt>
              </c:numCache>
            </c:numRef>
          </c:val>
          <c:extLst>
            <c:ext xmlns:c16="http://schemas.microsoft.com/office/drawing/2014/chart" uri="{C3380CC4-5D6E-409C-BE32-E72D297353CC}">
              <c16:uniqueId val="{00000000-F5FE-485A-B03C-7523391B6AC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83.06</c:v>
                </c:pt>
              </c:numCache>
            </c:numRef>
          </c:val>
          <c:smooth val="0"/>
          <c:extLst>
            <c:ext xmlns:c16="http://schemas.microsoft.com/office/drawing/2014/chart" uri="{C3380CC4-5D6E-409C-BE32-E72D297353CC}">
              <c16:uniqueId val="{00000001-F5FE-485A-B03C-7523391B6AC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84.69</c:v>
                </c:pt>
                <c:pt idx="1">
                  <c:v>85.32</c:v>
                </c:pt>
                <c:pt idx="2">
                  <c:v>86.54</c:v>
                </c:pt>
                <c:pt idx="3">
                  <c:v>85.65</c:v>
                </c:pt>
                <c:pt idx="4">
                  <c:v>99.49</c:v>
                </c:pt>
              </c:numCache>
            </c:numRef>
          </c:val>
          <c:extLst>
            <c:ext xmlns:c16="http://schemas.microsoft.com/office/drawing/2014/chart" uri="{C3380CC4-5D6E-409C-BE32-E72D297353CC}">
              <c16:uniqueId val="{00000000-6B89-4C47-80BB-9ACAD87E35E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89-4C47-80BB-9ACAD87E35E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EE-4372-97F1-D838E808CCD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EE-4372-97F1-D838E808CCD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07-42DF-ACEE-123BE3A06B5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07-42DF-ACEE-123BE3A06B5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EE-49D4-99C4-B2A666EF077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EE-49D4-99C4-B2A666EF077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7F-4267-8D57-258A6209CEF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7F-4267-8D57-258A6209CEF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605.30999999999995</c:v>
                </c:pt>
                <c:pt idx="1">
                  <c:v>547.27</c:v>
                </c:pt>
                <c:pt idx="2">
                  <c:v>518.27</c:v>
                </c:pt>
                <c:pt idx="3">
                  <c:v>492.1</c:v>
                </c:pt>
                <c:pt idx="4">
                  <c:v>1288.01</c:v>
                </c:pt>
              </c:numCache>
            </c:numRef>
          </c:val>
          <c:extLst>
            <c:ext xmlns:c16="http://schemas.microsoft.com/office/drawing/2014/chart" uri="{C3380CC4-5D6E-409C-BE32-E72D297353CC}">
              <c16:uniqueId val="{00000000-1DB7-4454-8E52-6D926C08E45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1243.71</c:v>
                </c:pt>
              </c:numCache>
            </c:numRef>
          </c:val>
          <c:smooth val="0"/>
          <c:extLst>
            <c:ext xmlns:c16="http://schemas.microsoft.com/office/drawing/2014/chart" uri="{C3380CC4-5D6E-409C-BE32-E72D297353CC}">
              <c16:uniqueId val="{00000001-1DB7-4454-8E52-6D926C08E45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59.85</c:v>
                </c:pt>
                <c:pt idx="1">
                  <c:v>62.24</c:v>
                </c:pt>
                <c:pt idx="2">
                  <c:v>61.03</c:v>
                </c:pt>
                <c:pt idx="3">
                  <c:v>69.81</c:v>
                </c:pt>
                <c:pt idx="4">
                  <c:v>74.989999999999995</c:v>
                </c:pt>
              </c:numCache>
            </c:numRef>
          </c:val>
          <c:extLst>
            <c:ext xmlns:c16="http://schemas.microsoft.com/office/drawing/2014/chart" uri="{C3380CC4-5D6E-409C-BE32-E72D297353CC}">
              <c16:uniqueId val="{00000000-F42F-4AFB-A541-44F72561748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74.3</c:v>
                </c:pt>
              </c:numCache>
            </c:numRef>
          </c:val>
          <c:smooth val="0"/>
          <c:extLst>
            <c:ext xmlns:c16="http://schemas.microsoft.com/office/drawing/2014/chart" uri="{C3380CC4-5D6E-409C-BE32-E72D297353CC}">
              <c16:uniqueId val="{00000001-F42F-4AFB-A541-44F72561748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217.74</c:v>
                </c:pt>
                <c:pt idx="1">
                  <c:v>219.78</c:v>
                </c:pt>
                <c:pt idx="2">
                  <c:v>218.87</c:v>
                </c:pt>
                <c:pt idx="3">
                  <c:v>191.73</c:v>
                </c:pt>
                <c:pt idx="4">
                  <c:v>191.84</c:v>
                </c:pt>
              </c:numCache>
            </c:numRef>
          </c:val>
          <c:extLst>
            <c:ext xmlns:c16="http://schemas.microsoft.com/office/drawing/2014/chart" uri="{C3380CC4-5D6E-409C-BE32-E72D297353CC}">
              <c16:uniqueId val="{00000000-EF03-4015-879E-81F4D16749C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221.81</c:v>
                </c:pt>
              </c:numCache>
            </c:numRef>
          </c:val>
          <c:smooth val="0"/>
          <c:extLst>
            <c:ext xmlns:c16="http://schemas.microsoft.com/office/drawing/2014/chart" uri="{C3380CC4-5D6E-409C-BE32-E72D297353CC}">
              <c16:uniqueId val="{00000001-EF03-4015-879E-81F4D16749C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C36" sqref="CC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大分県　日田市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66878</v>
      </c>
      <c r="AM8" s="49"/>
      <c r="AN8" s="49"/>
      <c r="AO8" s="49"/>
      <c r="AP8" s="49"/>
      <c r="AQ8" s="49"/>
      <c r="AR8" s="49"/>
      <c r="AS8" s="49"/>
      <c r="AT8" s="44">
        <f>データ!T6</f>
        <v>666.03</v>
      </c>
      <c r="AU8" s="44"/>
      <c r="AV8" s="44"/>
      <c r="AW8" s="44"/>
      <c r="AX8" s="44"/>
      <c r="AY8" s="44"/>
      <c r="AZ8" s="44"/>
      <c r="BA8" s="44"/>
      <c r="BB8" s="44">
        <f>データ!U6</f>
        <v>100.41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1.26</v>
      </c>
      <c r="Q10" s="44"/>
      <c r="R10" s="44"/>
      <c r="S10" s="44"/>
      <c r="T10" s="44"/>
      <c r="U10" s="44"/>
      <c r="V10" s="44"/>
      <c r="W10" s="44">
        <f>データ!Q6</f>
        <v>93.75</v>
      </c>
      <c r="X10" s="44"/>
      <c r="Y10" s="44"/>
      <c r="Z10" s="44"/>
      <c r="AA10" s="44"/>
      <c r="AB10" s="44"/>
      <c r="AC10" s="44"/>
      <c r="AD10" s="49">
        <f>データ!R6</f>
        <v>3080</v>
      </c>
      <c r="AE10" s="49"/>
      <c r="AF10" s="49"/>
      <c r="AG10" s="49"/>
      <c r="AH10" s="49"/>
      <c r="AI10" s="49"/>
      <c r="AJ10" s="49"/>
      <c r="AK10" s="2"/>
      <c r="AL10" s="49">
        <f>データ!V6</f>
        <v>836</v>
      </c>
      <c r="AM10" s="49"/>
      <c r="AN10" s="49"/>
      <c r="AO10" s="49"/>
      <c r="AP10" s="49"/>
      <c r="AQ10" s="49"/>
      <c r="AR10" s="49"/>
      <c r="AS10" s="49"/>
      <c r="AT10" s="44">
        <f>データ!W6</f>
        <v>0.55000000000000004</v>
      </c>
      <c r="AU10" s="44"/>
      <c r="AV10" s="44"/>
      <c r="AW10" s="44"/>
      <c r="AX10" s="44"/>
      <c r="AY10" s="44"/>
      <c r="AZ10" s="44"/>
      <c r="BA10" s="44"/>
      <c r="BB10" s="44">
        <f>データ!X6</f>
        <v>1520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MGKfvXcFvRPElnhRnpqrt0qEoOWgt6vr1OScpYOpCdEjsgAh1+xTSPGDmykXFh9ZKhpZfZDdYjQhoAxfWYjvRQ==" saltValue="reKXlVaN/wUAqHx6dp+Au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442046</v>
      </c>
      <c r="D6" s="32">
        <f t="shared" si="3"/>
        <v>47</v>
      </c>
      <c r="E6" s="32">
        <f t="shared" si="3"/>
        <v>17</v>
      </c>
      <c r="F6" s="32">
        <f t="shared" si="3"/>
        <v>4</v>
      </c>
      <c r="G6" s="32">
        <f t="shared" si="3"/>
        <v>0</v>
      </c>
      <c r="H6" s="32" t="str">
        <f t="shared" si="3"/>
        <v>大分県　日田市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1.26</v>
      </c>
      <c r="Q6" s="33">
        <f t="shared" si="3"/>
        <v>93.75</v>
      </c>
      <c r="R6" s="33">
        <f t="shared" si="3"/>
        <v>3080</v>
      </c>
      <c r="S6" s="33">
        <f t="shared" si="3"/>
        <v>66878</v>
      </c>
      <c r="T6" s="33">
        <f t="shared" si="3"/>
        <v>666.03</v>
      </c>
      <c r="U6" s="33">
        <f t="shared" si="3"/>
        <v>100.41</v>
      </c>
      <c r="V6" s="33">
        <f t="shared" si="3"/>
        <v>836</v>
      </c>
      <c r="W6" s="33">
        <f t="shared" si="3"/>
        <v>0.55000000000000004</v>
      </c>
      <c r="X6" s="33">
        <f t="shared" si="3"/>
        <v>1520</v>
      </c>
      <c r="Y6" s="34">
        <f>IF(Y7="",NA(),Y7)</f>
        <v>84.69</v>
      </c>
      <c r="Z6" s="34">
        <f t="shared" ref="Z6:AH6" si="4">IF(Z7="",NA(),Z7)</f>
        <v>85.32</v>
      </c>
      <c r="AA6" s="34">
        <f t="shared" si="4"/>
        <v>86.54</v>
      </c>
      <c r="AB6" s="34">
        <f t="shared" si="4"/>
        <v>85.65</v>
      </c>
      <c r="AC6" s="34">
        <f t="shared" si="4"/>
        <v>99.49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605.30999999999995</v>
      </c>
      <c r="BG6" s="34">
        <f t="shared" ref="BG6:BO6" si="7">IF(BG7="",NA(),BG7)</f>
        <v>547.27</v>
      </c>
      <c r="BH6" s="34">
        <f t="shared" si="7"/>
        <v>518.27</v>
      </c>
      <c r="BI6" s="34">
        <f t="shared" si="7"/>
        <v>492.1</v>
      </c>
      <c r="BJ6" s="34">
        <f t="shared" si="7"/>
        <v>1288.01</v>
      </c>
      <c r="BK6" s="34">
        <f t="shared" si="7"/>
        <v>1554.05</v>
      </c>
      <c r="BL6" s="34">
        <f t="shared" si="7"/>
        <v>1671.86</v>
      </c>
      <c r="BM6" s="34">
        <f t="shared" si="7"/>
        <v>1673.47</v>
      </c>
      <c r="BN6" s="34">
        <f t="shared" si="7"/>
        <v>1592.72</v>
      </c>
      <c r="BO6" s="34">
        <f t="shared" si="7"/>
        <v>1243.71</v>
      </c>
      <c r="BP6" s="33" t="str">
        <f>IF(BP7="","",IF(BP7="-","【-】","【"&amp;SUBSTITUTE(TEXT(BP7,"#,##0.00"),"-","△")&amp;"】"))</f>
        <v>【1,225.44】</v>
      </c>
      <c r="BQ6" s="34">
        <f>IF(BQ7="",NA(),BQ7)</f>
        <v>59.85</v>
      </c>
      <c r="BR6" s="34">
        <f t="shared" ref="BR6:BZ6" si="8">IF(BR7="",NA(),BR7)</f>
        <v>62.24</v>
      </c>
      <c r="BS6" s="34">
        <f t="shared" si="8"/>
        <v>61.03</v>
      </c>
      <c r="BT6" s="34">
        <f t="shared" si="8"/>
        <v>69.81</v>
      </c>
      <c r="BU6" s="34">
        <f t="shared" si="8"/>
        <v>74.989999999999995</v>
      </c>
      <c r="BV6" s="34">
        <f t="shared" si="8"/>
        <v>53.01</v>
      </c>
      <c r="BW6" s="34">
        <f t="shared" si="8"/>
        <v>50.54</v>
      </c>
      <c r="BX6" s="34">
        <f t="shared" si="8"/>
        <v>49.22</v>
      </c>
      <c r="BY6" s="34">
        <f t="shared" si="8"/>
        <v>53.7</v>
      </c>
      <c r="BZ6" s="34">
        <f t="shared" si="8"/>
        <v>74.3</v>
      </c>
      <c r="CA6" s="33" t="str">
        <f>IF(CA7="","",IF(CA7="-","【-】","【"&amp;SUBSTITUTE(TEXT(CA7,"#,##0.00"),"-","△")&amp;"】"))</f>
        <v>【75.58】</v>
      </c>
      <c r="CB6" s="34">
        <f>IF(CB7="",NA(),CB7)</f>
        <v>217.74</v>
      </c>
      <c r="CC6" s="34">
        <f t="shared" ref="CC6:CK6" si="9">IF(CC7="",NA(),CC7)</f>
        <v>219.78</v>
      </c>
      <c r="CD6" s="34">
        <f t="shared" si="9"/>
        <v>218.87</v>
      </c>
      <c r="CE6" s="34">
        <f t="shared" si="9"/>
        <v>191.73</v>
      </c>
      <c r="CF6" s="34">
        <f t="shared" si="9"/>
        <v>191.84</v>
      </c>
      <c r="CG6" s="34">
        <f t="shared" si="9"/>
        <v>299.39</v>
      </c>
      <c r="CH6" s="34">
        <f t="shared" si="9"/>
        <v>320.36</v>
      </c>
      <c r="CI6" s="34">
        <f t="shared" si="9"/>
        <v>332.02</v>
      </c>
      <c r="CJ6" s="34">
        <f t="shared" si="9"/>
        <v>300.35000000000002</v>
      </c>
      <c r="CK6" s="34">
        <f t="shared" si="9"/>
        <v>221.81</v>
      </c>
      <c r="CL6" s="33" t="str">
        <f>IF(CL7="","",IF(CL7="-","【-】","【"&amp;SUBSTITUTE(TEXT(CL7,"#,##0.00"),"-","△")&amp;"】"))</f>
        <v>【215.23】</v>
      </c>
      <c r="CM6" s="34">
        <f>IF(CM7="",NA(),CM7)</f>
        <v>38.39</v>
      </c>
      <c r="CN6" s="34">
        <f t="shared" ref="CN6:CV6" si="10">IF(CN7="",NA(),CN7)</f>
        <v>37.520000000000003</v>
      </c>
      <c r="CO6" s="34">
        <f t="shared" si="10"/>
        <v>37.369999999999997</v>
      </c>
      <c r="CP6" s="34">
        <f t="shared" si="10"/>
        <v>38.25</v>
      </c>
      <c r="CQ6" s="34">
        <f t="shared" si="10"/>
        <v>37.81</v>
      </c>
      <c r="CR6" s="34">
        <f t="shared" si="10"/>
        <v>36.200000000000003</v>
      </c>
      <c r="CS6" s="34">
        <f t="shared" si="10"/>
        <v>34.74</v>
      </c>
      <c r="CT6" s="34">
        <f t="shared" si="10"/>
        <v>36.65</v>
      </c>
      <c r="CU6" s="34">
        <f t="shared" si="10"/>
        <v>37.72</v>
      </c>
      <c r="CV6" s="34">
        <f t="shared" si="10"/>
        <v>43.36</v>
      </c>
      <c r="CW6" s="33" t="str">
        <f>IF(CW7="","",IF(CW7="-","【-】","【"&amp;SUBSTITUTE(TEXT(CW7,"#,##0.00"),"-","△")&amp;"】"))</f>
        <v>【42.66】</v>
      </c>
      <c r="CX6" s="34">
        <f>IF(CX7="",NA(),CX7)</f>
        <v>64.88</v>
      </c>
      <c r="CY6" s="34">
        <f t="shared" ref="CY6:DG6" si="11">IF(CY7="",NA(),CY7)</f>
        <v>65.03</v>
      </c>
      <c r="CZ6" s="34">
        <f t="shared" si="11"/>
        <v>67.010000000000005</v>
      </c>
      <c r="DA6" s="34">
        <f t="shared" si="11"/>
        <v>68.13</v>
      </c>
      <c r="DB6" s="34">
        <f t="shared" si="11"/>
        <v>68.42</v>
      </c>
      <c r="DC6" s="34">
        <f t="shared" si="11"/>
        <v>71.069999999999993</v>
      </c>
      <c r="DD6" s="34">
        <f t="shared" si="11"/>
        <v>70.14</v>
      </c>
      <c r="DE6" s="34">
        <f t="shared" si="11"/>
        <v>68.83</v>
      </c>
      <c r="DF6" s="34">
        <f t="shared" si="11"/>
        <v>68.459999999999994</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0.09</v>
      </c>
      <c r="EO6" s="33" t="str">
        <f>IF(EO7="","",IF(EO7="-","【-】","【"&amp;SUBSTITUTE(TEXT(EO7,"#,##0.00"),"-","△")&amp;"】"))</f>
        <v>【0.10】</v>
      </c>
    </row>
    <row r="7" spans="1:145" s="35" customFormat="1" x14ac:dyDescent="0.15">
      <c r="A7" s="27"/>
      <c r="B7" s="36">
        <v>2017</v>
      </c>
      <c r="C7" s="36">
        <v>442046</v>
      </c>
      <c r="D7" s="36">
        <v>47</v>
      </c>
      <c r="E7" s="36">
        <v>17</v>
      </c>
      <c r="F7" s="36">
        <v>4</v>
      </c>
      <c r="G7" s="36">
        <v>0</v>
      </c>
      <c r="H7" s="36" t="s">
        <v>110</v>
      </c>
      <c r="I7" s="36" t="s">
        <v>111</v>
      </c>
      <c r="J7" s="36" t="s">
        <v>112</v>
      </c>
      <c r="K7" s="36" t="s">
        <v>113</v>
      </c>
      <c r="L7" s="36" t="s">
        <v>114</v>
      </c>
      <c r="M7" s="36" t="s">
        <v>115</v>
      </c>
      <c r="N7" s="37" t="s">
        <v>116</v>
      </c>
      <c r="O7" s="37" t="s">
        <v>117</v>
      </c>
      <c r="P7" s="37">
        <v>1.26</v>
      </c>
      <c r="Q7" s="37">
        <v>93.75</v>
      </c>
      <c r="R7" s="37">
        <v>3080</v>
      </c>
      <c r="S7" s="37">
        <v>66878</v>
      </c>
      <c r="T7" s="37">
        <v>666.03</v>
      </c>
      <c r="U7" s="37">
        <v>100.41</v>
      </c>
      <c r="V7" s="37">
        <v>836</v>
      </c>
      <c r="W7" s="37">
        <v>0.55000000000000004</v>
      </c>
      <c r="X7" s="37">
        <v>1520</v>
      </c>
      <c r="Y7" s="37">
        <v>84.69</v>
      </c>
      <c r="Z7" s="37">
        <v>85.32</v>
      </c>
      <c r="AA7" s="37">
        <v>86.54</v>
      </c>
      <c r="AB7" s="37">
        <v>85.65</v>
      </c>
      <c r="AC7" s="37">
        <v>99.49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605.30999999999995</v>
      </c>
      <c r="BG7" s="37">
        <v>547.27</v>
      </c>
      <c r="BH7" s="37">
        <v>518.27</v>
      </c>
      <c r="BI7" s="37">
        <v>492.1</v>
      </c>
      <c r="BJ7" s="37">
        <v>1288.01</v>
      </c>
      <c r="BK7" s="37">
        <v>1554.05</v>
      </c>
      <c r="BL7" s="37">
        <v>1671.86</v>
      </c>
      <c r="BM7" s="37">
        <v>1673.47</v>
      </c>
      <c r="BN7" s="37">
        <v>1592.72</v>
      </c>
      <c r="BO7" s="37">
        <v>1243.71</v>
      </c>
      <c r="BP7" s="37">
        <v>1225.44</v>
      </c>
      <c r="BQ7" s="37">
        <v>59.85</v>
      </c>
      <c r="BR7" s="37">
        <v>62.24</v>
      </c>
      <c r="BS7" s="37">
        <v>61.03</v>
      </c>
      <c r="BT7" s="37">
        <v>69.81</v>
      </c>
      <c r="BU7" s="37">
        <v>74.989999999999995</v>
      </c>
      <c r="BV7" s="37">
        <v>53.01</v>
      </c>
      <c r="BW7" s="37">
        <v>50.54</v>
      </c>
      <c r="BX7" s="37">
        <v>49.22</v>
      </c>
      <c r="BY7" s="37">
        <v>53.7</v>
      </c>
      <c r="BZ7" s="37">
        <v>74.3</v>
      </c>
      <c r="CA7" s="37">
        <v>75.58</v>
      </c>
      <c r="CB7" s="37">
        <v>217.74</v>
      </c>
      <c r="CC7" s="37">
        <v>219.78</v>
      </c>
      <c r="CD7" s="37">
        <v>218.87</v>
      </c>
      <c r="CE7" s="37">
        <v>191.73</v>
      </c>
      <c r="CF7" s="37">
        <v>191.84</v>
      </c>
      <c r="CG7" s="37">
        <v>299.39</v>
      </c>
      <c r="CH7" s="37">
        <v>320.36</v>
      </c>
      <c r="CI7" s="37">
        <v>332.02</v>
      </c>
      <c r="CJ7" s="37">
        <v>300.35000000000002</v>
      </c>
      <c r="CK7" s="37">
        <v>221.81</v>
      </c>
      <c r="CL7" s="37">
        <v>215.23</v>
      </c>
      <c r="CM7" s="37">
        <v>38.39</v>
      </c>
      <c r="CN7" s="37">
        <v>37.520000000000003</v>
      </c>
      <c r="CO7" s="37">
        <v>37.369999999999997</v>
      </c>
      <c r="CP7" s="37">
        <v>38.25</v>
      </c>
      <c r="CQ7" s="37">
        <v>37.81</v>
      </c>
      <c r="CR7" s="37">
        <v>36.200000000000003</v>
      </c>
      <c r="CS7" s="37">
        <v>34.74</v>
      </c>
      <c r="CT7" s="37">
        <v>36.65</v>
      </c>
      <c r="CU7" s="37">
        <v>37.72</v>
      </c>
      <c r="CV7" s="37">
        <v>43.36</v>
      </c>
      <c r="CW7" s="37">
        <v>42.66</v>
      </c>
      <c r="CX7" s="37">
        <v>64.88</v>
      </c>
      <c r="CY7" s="37">
        <v>65.03</v>
      </c>
      <c r="CZ7" s="37">
        <v>67.010000000000005</v>
      </c>
      <c r="DA7" s="37">
        <v>68.13</v>
      </c>
      <c r="DB7" s="37">
        <v>68.42</v>
      </c>
      <c r="DC7" s="37">
        <v>71.069999999999993</v>
      </c>
      <c r="DD7" s="37">
        <v>70.14</v>
      </c>
      <c r="DE7" s="37">
        <v>68.83</v>
      </c>
      <c r="DF7" s="37">
        <v>68.459999999999994</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dcterms:created xsi:type="dcterms:W3CDTF">2018-12-03T09:17:57Z</dcterms:created>
  <dcterms:modified xsi:type="dcterms:W3CDTF">2019-03-22T06:45:22Z</dcterms:modified>
  <cp:category/>
</cp:coreProperties>
</file>