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mc:AlternateContent xmlns:mc="http://schemas.openxmlformats.org/markup-compatibility/2006">
    <mc:Choice Requires="x15">
      <x15ac:absPath xmlns:x15ac="http://schemas.microsoft.com/office/spreadsheetml/2010/11/ac" url="\\10.206.4.241\08.07水道管理係\水道管理班\★（共通）★\経営比較分析表\H29経営比較分析表\"/>
    </mc:Choice>
  </mc:AlternateContent>
  <workbookProtection workbookAlgorithmName="SHA-512" workbookHashValue="KsruaJ9gf2LGyvpveW4kenDjnQZGw+uA7ZK+ImfpkEBFoNfPra7yy0xFpDy80c11lnYVc8sS0myLd3l/3AaPig==" workbookSaltValue="ghzP8dazrtw/nFveVhdnw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<sst xmlns="http://schemas.openxmlformats.org/spreadsheetml/2006/main" count="232" uniqueCount="120">
  <si>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</si>
  <si>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</si>
  <si>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</si>
  <si>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</si>
  <si>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</si>
  <si>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</si>
  <si>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</si>
  <si>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</si>
  <si>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</si>
  <si>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</si>
  <si>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</si>
  <si>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</si>
  <si>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</si>
  <si>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</si>
  <si>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</si>
  <si>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</si>
  <si>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</si>
  <si>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</si>
  <si>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</si>
  <si>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</si>
  <si>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</si>
  <si>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</si>
  <si>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</si>
  <si>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</si>
  <si>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</si>
  <si>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</si>
  <si>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</si>
  <si>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</si>
  <si>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</si>
  <si>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</si>
  <si>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</si>
  <si>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</si>
  <si>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</si>
  <si>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</si>
  <si>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</si>
  <si>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</si>
  <si>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</si>
  <si>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</si>
  <si>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</si>
  <si>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</si>
  <si>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</si>
  <si>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</si>
  <si>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</si>
  <si>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</si>
  <si>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</si>
  <si>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</si>
  <si>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</si>
  <si>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</si>
  <si>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</si>
  <si>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</si>
  <si>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</si>
  <si>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</si>
  <si>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</si>
  <si>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</si>
  <si>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</si>
  <si>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</si>
  <si>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</si>
  <si>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</si>
  <si>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</si>
  <si>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</si>
  <si>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</si>
  <si>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</si>
  <si>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</si>
  <si>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</si>
  <si>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</si>
  <si>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</si>
  <si>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</si>
  <si>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</si>
  <si>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</si>
  <si>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</si>
  <si>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</si>
  <si>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</si>
  <si>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</si>
  <si>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</si>
  <si>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</si>
  <si>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</si>
  <si>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</si>
  <si>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</si>
  <si>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</si>
  <si>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</si>
  <si>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</si>
  <si>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</si>
  <si>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</si>
  <si>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</si>
  <si>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</si>
  <si>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</si>
  <si>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</si>
  <si>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</si>
  <si>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</si>
  <si>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</si>
  <si>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</si>
  <si>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</si>
  <si>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</si>
  <si>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</si>
  <si>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</si>
  <si>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</si>
  <si>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</si>
  <si>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</si>
  <si>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</si>
  <si>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</si>
  <si>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</si>
  <si>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</si>
  <si>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</si>
  <si>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</si>
  <si>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</si>
  <si>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玖珠町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</si>
  <si>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</si>
  <si>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</si>
  <si>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</si>
  <si>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</si>
  <si>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</si>
  <si>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</si>
  <si>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</si>
  <si>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</si>
  <si>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</si>
  <si>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</si>
  <si>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</si>
  <si>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全国平均を超えているように老朽施設の更新時期が迫っています。現在は、建設改良を行うための留保資金の確保及び各施設のスケールダウン等、事業規模の見合った更新を行う方針です。
　管路経年化率については、全国平均を大きく上回っていますが、全面的な更新については資金の調達及びその維持について苦慮しているところです。
　管路更新率は、低いながらも優先順位をつけながら毎年取り組んでいるところです。管路更新計画の策定を早期に行い、効率的な管路の更新とともに、管路の耐震化に取り組みます。</t>
    <rPh sb="207" eb="209">
      <t>カンロ</t>
    </rPh>
    <rPh sb="209" eb="211">
      <t>コウシン</t>
    </rPh>
    <rPh sb="211" eb="213">
      <t>ケイカク</t>
    </rPh>
    <rPh sb="214" eb="216">
      <t>サクテイ</t>
    </rPh>
    <rPh sb="217" eb="219">
      <t>ソウキ</t>
    </rPh>
    <rPh sb="220" eb="221">
      <t>オコナ</t>
    </rPh>
    <rPh sb="223" eb="226">
      <t>コウリツテキ</t>
    </rPh>
    <rPh sb="227" eb="229">
      <t>カンロ</t>
    </rPh>
    <rPh sb="230" eb="232">
      <t>コウシン</t>
    </rPh>
    <rPh sb="237" eb="239">
      <t>カンロ</t>
    </rPh>
    <rPh sb="240" eb="243">
      <t>タイシンカ</t>
    </rPh>
    <rPh sb="244" eb="245">
      <t>ト</t>
    </rPh>
    <rPh sb="246" eb="247">
      <t>ク</t>
    </rPh>
    <phoneticPr fontId="16"/>
  </si>
  <si>
    <t>　経常収支比率については過去５年100％を下回ることはなく、安定した経営状態だと言えますが、今後原水の汚濁対策、給水区域の拡張に伴う建設改良事業が計画されていますので、その財源確保には予断を許さない状態です。
　累積欠損金は発生していません。
　流動比率は、430.22％と類似団体、全国平均を上回っており、短期的な債務支払い能力を有しています。
　企業債残高対給水収益比率は全国平均並みで、これまでの建設事業、債務を抑えた取り組みの効果が表れています。今後は企業債を借入れての建設改良事業を予定していますので、比率の変化を注視しておく必要があります。
　料金回収率は128.89と高い水準を維持しています。
　給水原価122.49と類似団体、全国平均と比べ低く、費用を抑制している成果です。
　施設利用率は全国平均を上回るが、夏季及び寒気と安定期の配水量差が大きいため、最大能力内での運用を強いられることもしばしば起こっている。今後、給水人口の減少が見込まれるので、よりこの数値は下がることが見込まれます。
　有収率は、天候に大きく左右されるが定期的な漏水調査を施し、有収率の向上に取り組んでいます。</t>
    <rPh sb="56" eb="58">
      <t>キュウスイ</t>
    </rPh>
    <rPh sb="58" eb="60">
      <t>クイキ</t>
    </rPh>
    <rPh sb="137" eb="139">
      <t>ルイジ</t>
    </rPh>
    <rPh sb="139" eb="141">
      <t>ダンタイ</t>
    </rPh>
    <rPh sb="147" eb="149">
      <t>ウワマワ</t>
    </rPh>
    <rPh sb="154" eb="157">
      <t>タンキテキ</t>
    </rPh>
    <rPh sb="188" eb="190">
      <t>ゼンコク</t>
    </rPh>
    <rPh sb="190" eb="192">
      <t>ヘイキン</t>
    </rPh>
    <rPh sb="192" eb="193">
      <t>ナ</t>
    </rPh>
    <rPh sb="227" eb="229">
      <t>コンゴ</t>
    </rPh>
    <rPh sb="230" eb="232">
      <t>キギョウ</t>
    </rPh>
    <rPh sb="232" eb="233">
      <t>サイ</t>
    </rPh>
    <rPh sb="234" eb="235">
      <t>カ</t>
    </rPh>
    <rPh sb="235" eb="236">
      <t>イ</t>
    </rPh>
    <rPh sb="239" eb="241">
      <t>ケンセツ</t>
    </rPh>
    <rPh sb="241" eb="243">
      <t>カイリョウ</t>
    </rPh>
    <rPh sb="243" eb="245">
      <t>ジギョウ</t>
    </rPh>
    <rPh sb="246" eb="248">
      <t>ヨテイ</t>
    </rPh>
    <rPh sb="256" eb="258">
      <t>ヒリツ</t>
    </rPh>
    <rPh sb="259" eb="261">
      <t>ヘンカ</t>
    </rPh>
    <rPh sb="262" eb="264">
      <t>チュウシ</t>
    </rPh>
    <rPh sb="268" eb="270">
      <t>ヒツヨウ</t>
    </rPh>
    <rPh sb="291" eb="292">
      <t>タカ</t>
    </rPh>
    <rPh sb="293" eb="295">
      <t>スイジュン</t>
    </rPh>
    <rPh sb="296" eb="298">
      <t>イジ</t>
    </rPh>
    <rPh sb="317" eb="319">
      <t>ルイジ</t>
    </rPh>
    <rPh sb="319" eb="321">
      <t>ダンタイ</t>
    </rPh>
    <rPh sb="322" eb="324">
      <t>ゼンコク</t>
    </rPh>
    <rPh sb="324" eb="326">
      <t>ヘイキン</t>
    </rPh>
    <rPh sb="327" eb="328">
      <t>クラ</t>
    </rPh>
    <rPh sb="329" eb="330">
      <t>ヒク</t>
    </rPh>
    <rPh sb="332" eb="334">
      <t>ヒヨウ</t>
    </rPh>
    <rPh sb="335" eb="337">
      <t>ヨクセイ</t>
    </rPh>
    <rPh sb="341" eb="343">
      <t>セイカ</t>
    </rPh>
    <rPh sb="461" eb="463">
      <t>テンコウ</t>
    </rPh>
    <phoneticPr fontId="16"/>
  </si>
  <si>
    <t>　今後、給水人口や給水量の減少で、給水収益の向上は見込めない中で、更新等の投資が増加するため、事業経営が厳しくなることが予測されます。平成29年度に「くすまち水道ビジョン」を策定しており、この水道ビジョンを基に、耐震診断や更新計画の策定、健全な財政の維持等に取り組み、事業経営の改善に努めます。</t>
    <rPh sb="1" eb="3">
      <t>コンゴ</t>
    </rPh>
    <rPh sb="4" eb="6">
      <t>キュウスイ</t>
    </rPh>
    <rPh sb="6" eb="8">
      <t>ジンコウ</t>
    </rPh>
    <rPh sb="9" eb="11">
      <t>キュウスイ</t>
    </rPh>
    <rPh sb="11" eb="12">
      <t>リョウ</t>
    </rPh>
    <rPh sb="13" eb="15">
      <t>ゲンショウ</t>
    </rPh>
    <rPh sb="17" eb="19">
      <t>キュウスイ</t>
    </rPh>
    <rPh sb="19" eb="21">
      <t>シュウエキ</t>
    </rPh>
    <rPh sb="22" eb="24">
      <t>コウジョウ</t>
    </rPh>
    <rPh sb="25" eb="27">
      <t>ミコ</t>
    </rPh>
    <rPh sb="30" eb="31">
      <t>ナカ</t>
    </rPh>
    <rPh sb="33" eb="36">
      <t>コウシントウ</t>
    </rPh>
    <rPh sb="37" eb="39">
      <t>トウシ</t>
    </rPh>
    <rPh sb="40" eb="42">
      <t>ゾウカ</t>
    </rPh>
    <rPh sb="47" eb="49">
      <t>ジギョウ</t>
    </rPh>
    <rPh sb="49" eb="51">
      <t>ケイエイ</t>
    </rPh>
    <rPh sb="52" eb="53">
      <t>キビ</t>
    </rPh>
    <rPh sb="60" eb="62">
      <t>ヨソク</t>
    </rPh>
    <rPh sb="67" eb="69">
      <t>ヘイセイ</t>
    </rPh>
    <rPh sb="71" eb="73">
      <t>ネンド</t>
    </rPh>
    <rPh sb="79" eb="81">
      <t>スイドウ</t>
    </rPh>
    <rPh sb="87" eb="89">
      <t>サクテイ</t>
    </rPh>
    <rPh sb="96" eb="98">
      <t>スイドウ</t>
    </rPh>
    <rPh sb="103" eb="104">
      <t>モト</t>
    </rPh>
    <rPh sb="106" eb="108">
      <t>タイシン</t>
    </rPh>
    <rPh sb="108" eb="110">
      <t>シンダン</t>
    </rPh>
    <rPh sb="111" eb="113">
      <t>コウシン</t>
    </rPh>
    <rPh sb="113" eb="115">
      <t>ケイカク</t>
    </rPh>
    <rPh sb="116" eb="118">
      <t>サクテイ</t>
    </rPh>
    <rPh sb="119" eb="121">
      <t>ケンゼン</t>
    </rPh>
    <rPh sb="122" eb="124">
      <t>ザイセイ</t>
    </rPh>
    <rPh sb="125" eb="127">
      <t>イジ</t>
    </rPh>
    <rPh sb="127" eb="128">
      <t>トウ</t>
    </rPh>
    <rPh sb="129" eb="130">
      <t>ト</t>
    </rPh>
    <rPh sb="131" eb="132">
      <t>ク</t>
    </rPh>
    <rPh sb="134" eb="136">
      <t>ジギョウ</t>
    </rPh>
    <rPh sb="136" eb="138">
      <t>ケイエイ</t>
    </rPh>
    <rPh sb="139" eb="141">
      <t>カイゼン</t>
    </rPh>
    <rPh sb="142" eb="14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</si>
</sst>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0.56000000000000005</c:v>
                </c:pt>
                <c:pt idx="1">
                  <c:v>0.31</c:v>
                </c:pt>
                <c:pt idx="2">
                  <c:v>0.31</c:v>
                </c:pt>
                <c:pt idx="3">
                  <c:v>0.14000000000000001</c:v>
                </c:pt>
                <c:pt idx="4">
                  <c:v>0.32</c:v>
                </c:pt>
              </c:numCache>
            </c:numRef>
          </c:val>
          <c:extLst>
            <c:ext xmlns:c16="http://schemas.microsoft.com/office/drawing/2014/chart" uri="{C3380CC4-5D6E-409C-BE32-E72D297353CC}">
              <c16:uniqueId val="{00000000-34AC-4CA1-8643-1DCE42B43B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34AC-4CA1-8643-1DCE42B43B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57.59</c:v>
                </c:pt>
                <c:pt idx="1">
                  <c:v>59.49</c:v>
                </c:pt>
                <c:pt idx="2">
                  <c:v>58.73</c:v>
                </c:pt>
                <c:pt idx="3">
                  <c:v>57.05</c:v>
                </c:pt>
                <c:pt idx="4">
                  <c:v>57.41</c:v>
                </c:pt>
              </c:numCache>
            </c:numRef>
          </c:val>
          <c:extLst>
            <c:ext xmlns:c16="http://schemas.microsoft.com/office/drawing/2014/chart" uri="{C3380CC4-5D6E-409C-BE32-E72D297353CC}">
              <c16:uniqueId val="{00000000-8764-4D8E-AC4B-2D3D5F205B7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8764-4D8E-AC4B-2D3D5F205B7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82.91</c:v>
                </c:pt>
                <c:pt idx="1">
                  <c:v>81.12</c:v>
                </c:pt>
                <c:pt idx="2">
                  <c:v>81.430000000000007</c:v>
                </c:pt>
                <c:pt idx="3">
                  <c:v>84.86</c:v>
                </c:pt>
                <c:pt idx="4">
                  <c:v>85.13</c:v>
                </c:pt>
              </c:numCache>
            </c:numRef>
          </c:val>
          <c:extLst>
            <c:ext xmlns:c16="http://schemas.microsoft.com/office/drawing/2014/chart" uri="{C3380CC4-5D6E-409C-BE32-E72D297353CC}">
              <c16:uniqueId val="{00000000-3C39-4322-94C7-4E24D46711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3C39-4322-94C7-4E24D46711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111.98</c:v>
                </c:pt>
                <c:pt idx="1">
                  <c:v>102.61</c:v>
                </c:pt>
                <c:pt idx="2">
                  <c:v>109.46</c:v>
                </c:pt>
                <c:pt idx="3">
                  <c:v>120.35</c:v>
                </c:pt>
                <c:pt idx="4">
                  <c:v>122.85</c:v>
                </c:pt>
              </c:numCache>
            </c:numRef>
          </c:val>
          <c:extLst>
            <c:ext xmlns:c16="http://schemas.microsoft.com/office/drawing/2014/chart" uri="{C3380CC4-5D6E-409C-BE32-E72D297353CC}">
              <c16:uniqueId val="{00000000-D453-41F7-B9BD-33FE95DDE27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D453-41F7-B9BD-33FE95DDE27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23.06</c:v>
                </c:pt>
                <c:pt idx="1">
                  <c:v>42.69</c:v>
                </c:pt>
                <c:pt idx="2">
                  <c:v>45.04</c:v>
                </c:pt>
                <c:pt idx="3">
                  <c:v>46.97</c:v>
                </c:pt>
                <c:pt idx="4">
                  <c:v>47.27</c:v>
                </c:pt>
              </c:numCache>
            </c:numRef>
          </c:val>
          <c:extLst>
            <c:ext xmlns:c16="http://schemas.microsoft.com/office/drawing/2014/chart" uri="{C3380CC4-5D6E-409C-BE32-E72D297353CC}">
              <c16:uniqueId val="{00000000-2EEC-4B48-A213-5D0971EC89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2EEC-4B48-A213-5D0971EC89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39.86</c:v>
                </c:pt>
                <c:pt idx="1">
                  <c:v>39.86</c:v>
                </c:pt>
                <c:pt idx="2">
                  <c:v>39.74</c:v>
                </c:pt>
                <c:pt idx="3">
                  <c:v>39.68</c:v>
                </c:pt>
                <c:pt idx="4">
                  <c:v>29.72</c:v>
                </c:pt>
              </c:numCache>
            </c:numRef>
          </c:val>
          <c:extLst>
            <c:ext xmlns:c16="http://schemas.microsoft.com/office/drawing/2014/chart" uri="{C3380CC4-5D6E-409C-BE32-E72D297353CC}">
              <c16:uniqueId val="{00000000-4336-42A2-8802-99F9E5272B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4336-42A2-8802-99F9E5272B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82-46E0-ABAE-285196AB6C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F082-46E0-ABAE-285196AB6C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2626.08</c:v>
                </c:pt>
                <c:pt idx="1">
                  <c:v>467.27</c:v>
                </c:pt>
                <c:pt idx="2">
                  <c:v>510.55</c:v>
                </c:pt>
                <c:pt idx="3">
                  <c:v>463.96</c:v>
                </c:pt>
                <c:pt idx="4">
                  <c:v>430.22</c:v>
                </c:pt>
              </c:numCache>
            </c:numRef>
          </c:val>
          <c:extLst>
            <c:ext xmlns:c16="http://schemas.microsoft.com/office/drawing/2014/chart" uri="{C3380CC4-5D6E-409C-BE32-E72D297353CC}">
              <c16:uniqueId val="{00000000-823E-47E0-B66D-F0B4557B80E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823E-47E0-B66D-F0B4557B80E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449.19</c:v>
                </c:pt>
                <c:pt idx="1">
                  <c:v>429.22</c:v>
                </c:pt>
                <c:pt idx="2">
                  <c:v>403.76</c:v>
                </c:pt>
                <c:pt idx="3">
                  <c:v>332.35</c:v>
                </c:pt>
                <c:pt idx="4">
                  <c:v>280.64999999999998</c:v>
                </c:pt>
              </c:numCache>
            </c:numRef>
          </c:val>
          <c:extLst>
            <c:ext xmlns:c16="http://schemas.microsoft.com/office/drawing/2014/chart" uri="{C3380CC4-5D6E-409C-BE32-E72D297353CC}">
              <c16:uniqueId val="{00000000-4937-4696-9976-9253171CBA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4937-4696-9976-9253171CBA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109.96</c:v>
                </c:pt>
                <c:pt idx="1">
                  <c:v>101.9</c:v>
                </c:pt>
                <c:pt idx="2">
                  <c:v>111.77</c:v>
                </c:pt>
                <c:pt idx="3">
                  <c:v>125.38</c:v>
                </c:pt>
                <c:pt idx="4">
                  <c:v>128.88999999999999</c:v>
                </c:pt>
              </c:numCache>
            </c:numRef>
          </c:val>
          <c:extLst>
            <c:ext xmlns:c16="http://schemas.microsoft.com/office/drawing/2014/chart" uri="{C3380CC4-5D6E-409C-BE32-E72D297353CC}">
              <c16:uniqueId val="{00000000-4C4A-4B77-94D0-243EC57256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4C4A-4B77-94D0-243EC57256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130.44</c:v>
                </c:pt>
                <c:pt idx="1">
                  <c:v>137.18</c:v>
                </c:pt>
                <c:pt idx="2">
                  <c:v>125.22</c:v>
                </c:pt>
                <c:pt idx="3">
                  <c:v>124.93</c:v>
                </c:pt>
                <c:pt idx="4">
                  <c:v>122.49</c:v>
                </c:pt>
              </c:numCache>
            </c:numRef>
          </c:val>
          <c:extLst>
            <c:ext xmlns:c16="http://schemas.microsoft.com/office/drawing/2014/chart" uri="{C3380CC4-5D6E-409C-BE32-E72D297353CC}">
              <c16:uniqueId val="{00000000-9B6B-4583-86D0-401B63BB91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9B6B-4583-86D0-401B63BB91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大分県　玖珠町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非設置</v>
      </c>
      <c r="AE8" s="85"/>
      <c r="AF8" s="85"/>
      <c r="AG8" s="85"/>
      <c r="AH8" s="85"/>
      <c r="AI8" s="85"/>
      <c r="AJ8" s="85"/>
      <c r="AK8" s="4"/>
      <c r="AL8" s="73">
        <f>データ!$R$6</f>
        <v>15898</v>
      </c>
      <c r="AM8" s="73"/>
      <c r="AN8" s="73"/>
      <c r="AO8" s="73"/>
      <c r="AP8" s="73"/>
      <c r="AQ8" s="73"/>
      <c r="AR8" s="73"/>
      <c r="AS8" s="73"/>
      <c r="AT8" s="69">
        <f>データ!$S$6</f>
        <v>286.51</v>
      </c>
      <c r="AU8" s="70"/>
      <c r="AV8" s="70"/>
      <c r="AW8" s="70"/>
      <c r="AX8" s="70"/>
      <c r="AY8" s="70"/>
      <c r="AZ8" s="70"/>
      <c r="BA8" s="70"/>
      <c r="BB8" s="72">
        <f>データ!$T$6</f>
        <v>55.49</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73.349999999999994</v>
      </c>
      <c r="J10" s="70"/>
      <c r="K10" s="70"/>
      <c r="L10" s="70"/>
      <c r="M10" s="70"/>
      <c r="N10" s="70"/>
      <c r="O10" s="71"/>
      <c r="P10" s="72">
        <f>データ!$P$6</f>
        <v>53.01</v>
      </c>
      <c r="Q10" s="72"/>
      <c r="R10" s="72"/>
      <c r="S10" s="72"/>
      <c r="T10" s="72"/>
      <c r="U10" s="72"/>
      <c r="V10" s="72"/>
      <c r="W10" s="73">
        <f>データ!$Q$6</f>
        <v>3024</v>
      </c>
      <c r="X10" s="73"/>
      <c r="Y10" s="73"/>
      <c r="Z10" s="73"/>
      <c r="AA10" s="73"/>
      <c r="AB10" s="73"/>
      <c r="AC10" s="73"/>
      <c r="AD10" s="2"/>
      <c r="AE10" s="2"/>
      <c r="AF10" s="2"/>
      <c r="AG10" s="2"/>
      <c r="AH10" s="4"/>
      <c r="AI10" s="4"/>
      <c r="AJ10" s="4"/>
      <c r="AK10" s="4"/>
      <c r="AL10" s="73">
        <f>データ!$U$6</f>
        <v>8190</v>
      </c>
      <c r="AM10" s="73"/>
      <c r="AN10" s="73"/>
      <c r="AO10" s="73"/>
      <c r="AP10" s="73"/>
      <c r="AQ10" s="73"/>
      <c r="AR10" s="73"/>
      <c r="AS10" s="73"/>
      <c r="AT10" s="69">
        <f>データ!$V$6</f>
        <v>11.48</v>
      </c>
      <c r="AU10" s="70"/>
      <c r="AV10" s="70"/>
      <c r="AW10" s="70"/>
      <c r="AX10" s="70"/>
      <c r="AY10" s="70"/>
      <c r="AZ10" s="70"/>
      <c r="BA10" s="70"/>
      <c r="BB10" s="72">
        <f>データ!$W$6</f>
        <v>713.41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118</v>
      </c>
      <c r="BM16" s="57"/>
      <c r="BN16" s="57"/>
      <c r="BO16" s="57"/>
      <c r="BP16" s="57"/>
      <c r="BQ16" s="57"/>
      <c r="BR16" s="57"/>
      <c r="BS16" s="57"/>
      <c r="BT16" s="57"/>
      <c r="BU16" s="57"/>
      <c r="BV16" s="57"/>
      <c r="BW16" s="57"/>
      <c r="BX16" s="57"/>
      <c r="BY16" s="57"/>
      <c r="BZ16" s="5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oNJWPd1/P843ZxE+FpMWVAougrvh/N3DL1xCyfobeVQ8LWyX3GEO2FDriLKqs7tc7zZRVIZIiugoBoqdPZRA==" saltValue="qv9s0OMWebBRzcxqdTwjy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444626</v>
      </c>
      <c r="D6" s="33">
        <f t="shared" si="3"/>
        <v>46</v>
      </c>
      <c r="E6" s="33">
        <f t="shared" si="3"/>
        <v>1</v>
      </c>
      <c r="F6" s="33">
        <f t="shared" si="3"/>
        <v>0</v>
      </c>
      <c r="G6" s="33">
        <f t="shared" si="3"/>
        <v>1</v>
      </c>
      <c r="H6" s="33" t="str">
        <f t="shared" si="3"/>
        <v>大分県　玖珠町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73.349999999999994</v>
      </c>
      <c r="P6" s="34">
        <f t="shared" si="3"/>
        <v>53.01</v>
      </c>
      <c r="Q6" s="34">
        <f t="shared" si="3"/>
        <v>3024</v>
      </c>
      <c r="R6" s="34">
        <f t="shared" si="3"/>
        <v>15898</v>
      </c>
      <c r="S6" s="34">
        <f t="shared" si="3"/>
        <v>286.51</v>
      </c>
      <c r="T6" s="34">
        <f t="shared" si="3"/>
        <v>55.49</v>
      </c>
      <c r="U6" s="34">
        <f t="shared" si="3"/>
        <v>8190</v>
      </c>
      <c r="V6" s="34">
        <f t="shared" si="3"/>
        <v>11.48</v>
      </c>
      <c r="W6" s="34">
        <f t="shared" si="3"/>
        <v>713.41</v>
      </c>
      <c r="X6" s="35">
        <f>IF(X7="",NA(),X7)</f>
        <v>111.98</v>
      </c>
      <c r="Y6" s="35">
        <f t="shared" ref="Y6:AG6" si="4">IF(Y7="",NA(),Y7)</f>
        <v>102.61</v>
      </c>
      <c r="Z6" s="35">
        <f t="shared" si="4"/>
        <v>109.46</v>
      </c>
      <c r="AA6" s="35">
        <f t="shared" si="4"/>
        <v>120.35</v>
      </c>
      <c r="AB6" s="35">
        <f t="shared" si="4"/>
        <v>122.85</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2626.08</v>
      </c>
      <c r="AU6" s="35">
        <f t="shared" ref="AU6:BC6" si="6">IF(AU7="",NA(),AU7)</f>
        <v>467.27</v>
      </c>
      <c r="AV6" s="35">
        <f t="shared" si="6"/>
        <v>510.55</v>
      </c>
      <c r="AW6" s="35">
        <f t="shared" si="6"/>
        <v>463.96</v>
      </c>
      <c r="AX6" s="35">
        <f t="shared" si="6"/>
        <v>430.22</v>
      </c>
      <c r="AY6" s="35">
        <f t="shared" si="6"/>
        <v>1164.51</v>
      </c>
      <c r="AZ6" s="35">
        <f t="shared" si="6"/>
        <v>434.72</v>
      </c>
      <c r="BA6" s="35">
        <f t="shared" si="6"/>
        <v>416.14</v>
      </c>
      <c r="BB6" s="35">
        <f t="shared" si="6"/>
        <v>371.89</v>
      </c>
      <c r="BC6" s="35">
        <f t="shared" si="6"/>
        <v>293.23</v>
      </c>
      <c r="BD6" s="34" t="str">
        <f>IF(BD7="","",IF(BD7="-","【-】","【"&amp;SUBSTITUTE(TEXT(BD7,"#,##0.00"),"-","△")&amp;"】"))</f>
        <v>【264.34】</v>
      </c>
      <c r="BE6" s="35">
        <f>IF(BE7="",NA(),BE7)</f>
        <v>449.19</v>
      </c>
      <c r="BF6" s="35">
        <f t="shared" ref="BF6:BN6" si="7">IF(BF7="",NA(),BF7)</f>
        <v>429.22</v>
      </c>
      <c r="BG6" s="35">
        <f t="shared" si="7"/>
        <v>403.76</v>
      </c>
      <c r="BH6" s="35">
        <f t="shared" si="7"/>
        <v>332.35</v>
      </c>
      <c r="BI6" s="35">
        <f t="shared" si="7"/>
        <v>280.64999999999998</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109.96</v>
      </c>
      <c r="BQ6" s="35">
        <f t="shared" ref="BQ6:BY6" si="8">IF(BQ7="",NA(),BQ7)</f>
        <v>101.9</v>
      </c>
      <c r="BR6" s="35">
        <f t="shared" si="8"/>
        <v>111.77</v>
      </c>
      <c r="BS6" s="35">
        <f t="shared" si="8"/>
        <v>125.38</v>
      </c>
      <c r="BT6" s="35">
        <f t="shared" si="8"/>
        <v>128.88999999999999</v>
      </c>
      <c r="BU6" s="35">
        <f t="shared" si="8"/>
        <v>90.64</v>
      </c>
      <c r="BV6" s="35">
        <f t="shared" si="8"/>
        <v>93.66</v>
      </c>
      <c r="BW6" s="35">
        <f t="shared" si="8"/>
        <v>92.76</v>
      </c>
      <c r="BX6" s="35">
        <f t="shared" si="8"/>
        <v>93.28</v>
      </c>
      <c r="BY6" s="35">
        <f t="shared" si="8"/>
        <v>87.51</v>
      </c>
      <c r="BZ6" s="34" t="str">
        <f>IF(BZ7="","",IF(BZ7="-","【-】","【"&amp;SUBSTITUTE(TEXT(BZ7,"#,##0.00"),"-","△")&amp;"】"))</f>
        <v>【104.36】</v>
      </c>
      <c r="CA6" s="35">
        <f>IF(CA7="",NA(),CA7)</f>
        <v>130.44</v>
      </c>
      <c r="CB6" s="35">
        <f t="shared" ref="CB6:CJ6" si="9">IF(CB7="",NA(),CB7)</f>
        <v>137.18</v>
      </c>
      <c r="CC6" s="35">
        <f t="shared" si="9"/>
        <v>125.22</v>
      </c>
      <c r="CD6" s="35">
        <f t="shared" si="9"/>
        <v>124.93</v>
      </c>
      <c r="CE6" s="35">
        <f t="shared" si="9"/>
        <v>122.49</v>
      </c>
      <c r="CF6" s="35">
        <f t="shared" si="9"/>
        <v>213.52</v>
      </c>
      <c r="CG6" s="35">
        <f t="shared" si="9"/>
        <v>208.21</v>
      </c>
      <c r="CH6" s="35">
        <f t="shared" si="9"/>
        <v>208.67</v>
      </c>
      <c r="CI6" s="35">
        <f t="shared" si="9"/>
        <v>208.29</v>
      </c>
      <c r="CJ6" s="35">
        <f t="shared" si="9"/>
        <v>218.42</v>
      </c>
      <c r="CK6" s="34" t="str">
        <f>IF(CK7="","",IF(CK7="-","【-】","【"&amp;SUBSTITUTE(TEXT(CK7,"#,##0.00"),"-","△")&amp;"】"))</f>
        <v>【165.71】</v>
      </c>
      <c r="CL6" s="35">
        <f>IF(CL7="",NA(),CL7)</f>
        <v>57.59</v>
      </c>
      <c r="CM6" s="35">
        <f t="shared" ref="CM6:CU6" si="10">IF(CM7="",NA(),CM7)</f>
        <v>59.49</v>
      </c>
      <c r="CN6" s="35">
        <f t="shared" si="10"/>
        <v>58.73</v>
      </c>
      <c r="CO6" s="35">
        <f t="shared" si="10"/>
        <v>57.05</v>
      </c>
      <c r="CP6" s="35">
        <f t="shared" si="10"/>
        <v>57.41</v>
      </c>
      <c r="CQ6" s="35">
        <f t="shared" si="10"/>
        <v>49.77</v>
      </c>
      <c r="CR6" s="35">
        <f t="shared" si="10"/>
        <v>49.22</v>
      </c>
      <c r="CS6" s="35">
        <f t="shared" si="10"/>
        <v>49.08</v>
      </c>
      <c r="CT6" s="35">
        <f t="shared" si="10"/>
        <v>49.32</v>
      </c>
      <c r="CU6" s="35">
        <f t="shared" si="10"/>
        <v>50.24</v>
      </c>
      <c r="CV6" s="34" t="str">
        <f>IF(CV7="","",IF(CV7="-","【-】","【"&amp;SUBSTITUTE(TEXT(CV7,"#,##0.00"),"-","△")&amp;"】"))</f>
        <v>【60.41】</v>
      </c>
      <c r="CW6" s="35">
        <f>IF(CW7="",NA(),CW7)</f>
        <v>82.91</v>
      </c>
      <c r="CX6" s="35">
        <f t="shared" ref="CX6:DF6" si="11">IF(CX7="",NA(),CX7)</f>
        <v>81.12</v>
      </c>
      <c r="CY6" s="35">
        <f t="shared" si="11"/>
        <v>81.430000000000007</v>
      </c>
      <c r="CZ6" s="35">
        <f t="shared" si="11"/>
        <v>84.86</v>
      </c>
      <c r="DA6" s="35">
        <f t="shared" si="11"/>
        <v>85.13</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23.06</v>
      </c>
      <c r="DI6" s="35">
        <f t="shared" ref="DI6:DQ6" si="12">IF(DI7="",NA(),DI7)</f>
        <v>42.69</v>
      </c>
      <c r="DJ6" s="35">
        <f t="shared" si="12"/>
        <v>45.04</v>
      </c>
      <c r="DK6" s="35">
        <f t="shared" si="12"/>
        <v>46.97</v>
      </c>
      <c r="DL6" s="35">
        <f t="shared" si="12"/>
        <v>47.27</v>
      </c>
      <c r="DM6" s="35">
        <f t="shared" si="12"/>
        <v>36.43</v>
      </c>
      <c r="DN6" s="35">
        <f t="shared" si="12"/>
        <v>46.12</v>
      </c>
      <c r="DO6" s="35">
        <f t="shared" si="12"/>
        <v>47.44</v>
      </c>
      <c r="DP6" s="35">
        <f t="shared" si="12"/>
        <v>48.3</v>
      </c>
      <c r="DQ6" s="35">
        <f t="shared" si="12"/>
        <v>45.14</v>
      </c>
      <c r="DR6" s="34" t="str">
        <f>IF(DR7="","",IF(DR7="-","【-】","【"&amp;SUBSTITUTE(TEXT(DR7,"#,##0.00"),"-","△")&amp;"】"))</f>
        <v>【48.12】</v>
      </c>
      <c r="DS6" s="35">
        <f>IF(DS7="",NA(),DS7)</f>
        <v>39.86</v>
      </c>
      <c r="DT6" s="35">
        <f t="shared" ref="DT6:EB6" si="13">IF(DT7="",NA(),DT7)</f>
        <v>39.86</v>
      </c>
      <c r="DU6" s="35">
        <f t="shared" si="13"/>
        <v>39.74</v>
      </c>
      <c r="DV6" s="35">
        <f t="shared" si="13"/>
        <v>39.68</v>
      </c>
      <c r="DW6" s="35">
        <f t="shared" si="13"/>
        <v>29.72</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0.56000000000000005</v>
      </c>
      <c r="EE6" s="35">
        <f t="shared" ref="EE6:EM6" si="14">IF(EE7="",NA(),EE7)</f>
        <v>0.31</v>
      </c>
      <c r="EF6" s="35">
        <f t="shared" si="14"/>
        <v>0.31</v>
      </c>
      <c r="EG6" s="35">
        <f t="shared" si="14"/>
        <v>0.14000000000000001</v>
      </c>
      <c r="EH6" s="35">
        <f t="shared" si="14"/>
        <v>0.32</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444626</v>
      </c>
      <c r="D7" s="37">
        <v>46</v>
      </c>
      <c r="E7" s="37">
        <v>1</v>
      </c>
      <c r="F7" s="37">
        <v>0</v>
      </c>
      <c r="G7" s="37">
        <v>1</v>
      </c>
      <c r="H7" s="37" t="s">
        <v>105</v>
      </c>
      <c r="I7" s="37" t="s">
        <v>106</v>
      </c>
      <c r="J7" s="37" t="s">
        <v>107</v>
      </c>
      <c r="K7" s="37" t="s">
        <v>108</v>
      </c>
      <c r="L7" s="37" t="s">
        <v>109</v>
      </c>
      <c r="M7" s="37" t="s">
        <v>110</v>
      </c>
      <c r="N7" s="38" t="s">
        <v>111</v>
      </c>
      <c r="O7" s="38">
        <v>73.349999999999994</v>
      </c>
      <c r="P7" s="38">
        <v>53.01</v>
      </c>
      <c r="Q7" s="38">
        <v>3024</v>
      </c>
      <c r="R7" s="38">
        <v>15898</v>
      </c>
      <c r="S7" s="38">
        <v>286.51</v>
      </c>
      <c r="T7" s="38">
        <v>55.49</v>
      </c>
      <c r="U7" s="38">
        <v>8190</v>
      </c>
      <c r="V7" s="38">
        <v>11.48</v>
      </c>
      <c r="W7" s="38">
        <v>713.41</v>
      </c>
      <c r="X7" s="38">
        <v>111.98</v>
      </c>
      <c r="Y7" s="38">
        <v>102.61</v>
      </c>
      <c r="Z7" s="38">
        <v>109.46</v>
      </c>
      <c r="AA7" s="38">
        <v>120.35</v>
      </c>
      <c r="AB7" s="38">
        <v>122.85</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2626.08</v>
      </c>
      <c r="AU7" s="38">
        <v>467.27</v>
      </c>
      <c r="AV7" s="38">
        <v>510.55</v>
      </c>
      <c r="AW7" s="38">
        <v>463.96</v>
      </c>
      <c r="AX7" s="38">
        <v>430.22</v>
      </c>
      <c r="AY7" s="38">
        <v>1164.51</v>
      </c>
      <c r="AZ7" s="38">
        <v>434.72</v>
      </c>
      <c r="BA7" s="38">
        <v>416.14</v>
      </c>
      <c r="BB7" s="38">
        <v>371.89</v>
      </c>
      <c r="BC7" s="38">
        <v>293.23</v>
      </c>
      <c r="BD7" s="38">
        <v>264.33999999999997</v>
      </c>
      <c r="BE7" s="38">
        <v>449.19</v>
      </c>
      <c r="BF7" s="38">
        <v>429.22</v>
      </c>
      <c r="BG7" s="38">
        <v>403.76</v>
      </c>
      <c r="BH7" s="38">
        <v>332.35</v>
      </c>
      <c r="BI7" s="38">
        <v>280.64999999999998</v>
      </c>
      <c r="BJ7" s="38">
        <v>498.27</v>
      </c>
      <c r="BK7" s="38">
        <v>495.76</v>
      </c>
      <c r="BL7" s="38">
        <v>487.22</v>
      </c>
      <c r="BM7" s="38">
        <v>483.11</v>
      </c>
      <c r="BN7" s="38">
        <v>542.29999999999995</v>
      </c>
      <c r="BO7" s="38">
        <v>274.27</v>
      </c>
      <c r="BP7" s="38">
        <v>109.96</v>
      </c>
      <c r="BQ7" s="38">
        <v>101.9</v>
      </c>
      <c r="BR7" s="38">
        <v>111.77</v>
      </c>
      <c r="BS7" s="38">
        <v>125.38</v>
      </c>
      <c r="BT7" s="38">
        <v>128.88999999999999</v>
      </c>
      <c r="BU7" s="38">
        <v>90.64</v>
      </c>
      <c r="BV7" s="38">
        <v>93.66</v>
      </c>
      <c r="BW7" s="38">
        <v>92.76</v>
      </c>
      <c r="BX7" s="38">
        <v>93.28</v>
      </c>
      <c r="BY7" s="38">
        <v>87.51</v>
      </c>
      <c r="BZ7" s="38">
        <v>104.36</v>
      </c>
      <c r="CA7" s="38">
        <v>130.44</v>
      </c>
      <c r="CB7" s="38">
        <v>137.18</v>
      </c>
      <c r="CC7" s="38">
        <v>125.22</v>
      </c>
      <c r="CD7" s="38">
        <v>124.93</v>
      </c>
      <c r="CE7" s="38">
        <v>122.49</v>
      </c>
      <c r="CF7" s="38">
        <v>213.52</v>
      </c>
      <c r="CG7" s="38">
        <v>208.21</v>
      </c>
      <c r="CH7" s="38">
        <v>208.67</v>
      </c>
      <c r="CI7" s="38">
        <v>208.29</v>
      </c>
      <c r="CJ7" s="38">
        <v>218.42</v>
      </c>
      <c r="CK7" s="38">
        <v>165.71</v>
      </c>
      <c r="CL7" s="38">
        <v>57.59</v>
      </c>
      <c r="CM7" s="38">
        <v>59.49</v>
      </c>
      <c r="CN7" s="38">
        <v>58.73</v>
      </c>
      <c r="CO7" s="38">
        <v>57.05</v>
      </c>
      <c r="CP7" s="38">
        <v>57.41</v>
      </c>
      <c r="CQ7" s="38">
        <v>49.77</v>
      </c>
      <c r="CR7" s="38">
        <v>49.22</v>
      </c>
      <c r="CS7" s="38">
        <v>49.08</v>
      </c>
      <c r="CT7" s="38">
        <v>49.32</v>
      </c>
      <c r="CU7" s="38">
        <v>50.24</v>
      </c>
      <c r="CV7" s="38">
        <v>60.41</v>
      </c>
      <c r="CW7" s="38">
        <v>82.91</v>
      </c>
      <c r="CX7" s="38">
        <v>81.12</v>
      </c>
      <c r="CY7" s="38">
        <v>81.430000000000007</v>
      </c>
      <c r="CZ7" s="38">
        <v>84.86</v>
      </c>
      <c r="DA7" s="38">
        <v>85.13</v>
      </c>
      <c r="DB7" s="38">
        <v>79.98</v>
      </c>
      <c r="DC7" s="38">
        <v>79.48</v>
      </c>
      <c r="DD7" s="38">
        <v>79.3</v>
      </c>
      <c r="DE7" s="38">
        <v>79.34</v>
      </c>
      <c r="DF7" s="38">
        <v>78.650000000000006</v>
      </c>
      <c r="DG7" s="38">
        <v>89.93</v>
      </c>
      <c r="DH7" s="38">
        <v>23.06</v>
      </c>
      <c r="DI7" s="38">
        <v>42.69</v>
      </c>
      <c r="DJ7" s="38">
        <v>45.04</v>
      </c>
      <c r="DK7" s="38">
        <v>46.97</v>
      </c>
      <c r="DL7" s="38">
        <v>47.27</v>
      </c>
      <c r="DM7" s="38">
        <v>36.43</v>
      </c>
      <c r="DN7" s="38">
        <v>46.12</v>
      </c>
      <c r="DO7" s="38">
        <v>47.44</v>
      </c>
      <c r="DP7" s="38">
        <v>48.3</v>
      </c>
      <c r="DQ7" s="38">
        <v>45.14</v>
      </c>
      <c r="DR7" s="38">
        <v>48.12</v>
      </c>
      <c r="DS7" s="38">
        <v>39.86</v>
      </c>
      <c r="DT7" s="38">
        <v>39.86</v>
      </c>
      <c r="DU7" s="38">
        <v>39.74</v>
      </c>
      <c r="DV7" s="38">
        <v>39.68</v>
      </c>
      <c r="DW7" s="38">
        <v>29.72</v>
      </c>
      <c r="DX7" s="38">
        <v>8.7200000000000006</v>
      </c>
      <c r="DY7" s="38">
        <v>9.86</v>
      </c>
      <c r="DZ7" s="38">
        <v>11.16</v>
      </c>
      <c r="EA7" s="38">
        <v>12.43</v>
      </c>
      <c r="EB7" s="38">
        <v>13.58</v>
      </c>
      <c r="EC7" s="38">
        <v>15.89</v>
      </c>
      <c r="ED7" s="38">
        <v>0.56000000000000005</v>
      </c>
      <c r="EE7" s="38">
        <v>0.31</v>
      </c>
      <c r="EF7" s="38">
        <v>0.31</v>
      </c>
      <c r="EG7" s="38">
        <v>0.14000000000000001</v>
      </c>
      <c r="EH7" s="38">
        <v>0.32</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柳井田 博隆</cp:lastModifiedBy>
  <dcterms:created xsi:type="dcterms:W3CDTF">2018-12-03T08:39:17Z</dcterms:created>
  <dcterms:modified xsi:type="dcterms:W3CDTF">2019-01-18T06:58:07Z</dcterms:modified>
  <cp:category/>
</cp:coreProperties>
</file>