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Users\ksuidou02\Desktop\■上水関係\■調査\平成３０年度作成\13 由布市(経営分析表）\"/>
    </mc:Choice>
  </mc:AlternateContent>
  <workbookProtection workbookAlgorithmName="SHA-512" workbookHashValue="yCm11/pqmRtdsYzy/4TuZz1ZNoGOEmQ4Gy4OdqWXhX5nEJXt7PX1oZYYcjsqjaMVm94iYqbjhmefM/H8E7Np7Q==" workbookSaltValue="JdT6gwYfs64Zvtas0g/+Vw==" workbookSpinCount="100000" lockStructure="1"/>
  <bookViews>
    <workbookView xWindow="0" yWindow="0" windowWidth="20490" windowHeight="75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<sst xmlns="http://schemas.openxmlformats.org/spreadsheetml/2006/main" count="232" uniqueCount="120">
  <si>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</si>
  <si>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</si>
  <si>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</si>
  <si>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</si>
  <si>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</si>
  <si>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</si>
  <si>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</si>
  <si>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</si>
  <si>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</si>
  <si>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</si>
  <si>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</si>
  <si>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</si>
  <si>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</si>
  <si>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</si>
  <si>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</si>
  <si>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</si>
  <si>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</si>
  <si>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</si>
  <si>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</si>
  <si>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</si>
  <si>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</si>
  <si>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</si>
  <si>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</si>
  <si>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</si>
  <si>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</si>
  <si>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</si>
  <si>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</si>
  <si>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</si>
  <si>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</si>
  <si>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</si>
  <si>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</si>
  <si>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</si>
  <si>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</si>
  <si>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</si>
  <si>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</si>
  <si>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</si>
  <si>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</si>
  <si>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</si>
  <si>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</si>
  <si>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</si>
  <si>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</si>
  <si>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</si>
  <si>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</si>
  <si>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</si>
  <si>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</si>
  <si>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</si>
  <si>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</si>
  <si>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</si>
  <si>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</si>
  <si>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</si>
  <si>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</si>
  <si>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</si>
  <si>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</si>
  <si>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</si>
  <si>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</si>
  <si>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</si>
  <si>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</si>
  <si>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</si>
  <si>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</si>
  <si>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</si>
  <si>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</si>
  <si>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</si>
  <si>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</si>
  <si>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</si>
  <si>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</si>
  <si>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</si>
  <si>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</si>
  <si>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</si>
  <si>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</si>
  <si>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</si>
  <si>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</si>
  <si>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</si>
  <si>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</si>
  <si>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</si>
  <si>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</si>
  <si>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</si>
  <si>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</si>
  <si>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</si>
  <si>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</si>
  <si>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</si>
  <si>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</si>
  <si>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</si>
  <si>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</si>
  <si>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</si>
  <si>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</si>
  <si>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</si>
  <si>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</si>
  <si>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</si>
  <si>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</si>
  <si>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</si>
  <si>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</si>
  <si>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</si>
  <si>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</si>
  <si>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</si>
  <si>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</si>
  <si>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</si>
  <si>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</si>
  <si>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</si>
  <si>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</si>
  <si>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</si>
  <si>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</si>
  <si>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</si>
  <si>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</si>
  <si>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</si>
  <si>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</si>
  <si>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</si>
  <si>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</si>
  <si>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</si>
  <si>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</si>
  <si>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</si>
  <si>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</si>
  <si>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</si>
  <si>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</si>
  <si>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</si>
  <si>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</si>
  <si>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</si>
  <si>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</si>
  <si>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有形固定資産のうち償却対象資産の減価償却がどの程度進んでいるかを表す指標。類似団体と比較して施設の老朽化が進んでおり、将来の施設更新等の必要性を踏まえて、適切な料金水準への改定による財源の確保が必要です。
②『管路経年化率』・・・法定耐用年数を超えた管路延長の割合を表す指標。管路の法定耐用年数を超えているものは少ない状態ですが、今後段階的な増加が見込まれるため、計画的な更新を行うように努めます。
③『管路更新率』・・・当該年度に更新した管路延長の割合を表す指標。有収率向上対策による５か年計画に基づき、計画的な老朽管の更新を行います。</t>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6">
      <t>ルイジ</t>
    </rPh>
    <rPh sb="56" eb="58">
      <t>ダンタイ</t>
    </rPh>
    <rPh sb="59" eb="61">
      <t>ヒカク</t>
    </rPh>
    <rPh sb="63" eb="65">
      <t>シセツ</t>
    </rPh>
    <rPh sb="66" eb="68">
      <t>ロウキュウ</t>
    </rPh>
    <rPh sb="68" eb="69">
      <t>カ</t>
    </rPh>
    <rPh sb="70" eb="71">
      <t>スス</t>
    </rPh>
    <rPh sb="76" eb="78">
      <t>ショウライ</t>
    </rPh>
    <rPh sb="79" eb="81">
      <t>シセツ</t>
    </rPh>
    <rPh sb="81" eb="83">
      <t>コウシン</t>
    </rPh>
    <rPh sb="83" eb="84">
      <t>トウ</t>
    </rPh>
    <rPh sb="85" eb="88">
      <t>ヒツヨウセイ</t>
    </rPh>
    <rPh sb="89" eb="90">
      <t>フ</t>
    </rPh>
    <rPh sb="94" eb="96">
      <t>テキセツ</t>
    </rPh>
    <rPh sb="97" eb="99">
      <t>リョウキン</t>
    </rPh>
    <rPh sb="99" eb="101">
      <t>スイジュン</t>
    </rPh>
    <rPh sb="103" eb="105">
      <t>カイテイ</t>
    </rPh>
    <rPh sb="108" eb="110">
      <t>ザイゲン</t>
    </rPh>
    <rPh sb="111" eb="113">
      <t>カクホ</t>
    </rPh>
    <rPh sb="114" eb="116">
      <t>ヒツヨウ</t>
    </rPh>
    <rPh sb="122" eb="124">
      <t>カンロ</t>
    </rPh>
    <rPh sb="124" eb="126">
      <t>ケイネン</t>
    </rPh>
    <rPh sb="126" eb="127">
      <t>カ</t>
    </rPh>
    <rPh sb="127" eb="128">
      <t>リツ</t>
    </rPh>
    <rPh sb="132" eb="134">
      <t>ホウテイ</t>
    </rPh>
    <rPh sb="134" eb="136">
      <t>タイヨウ</t>
    </rPh>
    <rPh sb="136" eb="138">
      <t>ネンスウ</t>
    </rPh>
    <rPh sb="139" eb="140">
      <t>コ</t>
    </rPh>
    <rPh sb="142" eb="144">
      <t>カンロ</t>
    </rPh>
    <rPh sb="144" eb="146">
      <t>エンチョウ</t>
    </rPh>
    <rPh sb="147" eb="149">
      <t>ワリアイ</t>
    </rPh>
    <rPh sb="150" eb="151">
      <t>アラワ</t>
    </rPh>
    <rPh sb="152" eb="154">
      <t>シヒョウ</t>
    </rPh>
    <rPh sb="155" eb="157">
      <t>カンロ</t>
    </rPh>
    <rPh sb="158" eb="160">
      <t>ホウテイ</t>
    </rPh>
    <rPh sb="160" eb="162">
      <t>タイヨウ</t>
    </rPh>
    <rPh sb="162" eb="164">
      <t>ネンスウ</t>
    </rPh>
    <rPh sb="165" eb="166">
      <t>コ</t>
    </rPh>
    <rPh sb="173" eb="174">
      <t>スク</t>
    </rPh>
    <rPh sb="176" eb="178">
      <t>ジョウタイ</t>
    </rPh>
    <rPh sb="182" eb="184">
      <t>コンゴ</t>
    </rPh>
    <rPh sb="184" eb="187">
      <t>ダンカイテキ</t>
    </rPh>
    <rPh sb="188" eb="190">
      <t>ゾウカ</t>
    </rPh>
    <rPh sb="191" eb="193">
      <t>ミコ</t>
    </rPh>
    <rPh sb="199" eb="202">
      <t>ケイカクテキ</t>
    </rPh>
    <rPh sb="203" eb="205">
      <t>コウシン</t>
    </rPh>
    <rPh sb="206" eb="207">
      <t>オコナ</t>
    </rPh>
    <rPh sb="211" eb="212">
      <t>ツト</t>
    </rPh>
    <rPh sb="219" eb="221">
      <t>カンロ</t>
    </rPh>
    <rPh sb="221" eb="223">
      <t>コウシン</t>
    </rPh>
    <rPh sb="223" eb="224">
      <t>リツ</t>
    </rPh>
    <rPh sb="228" eb="230">
      <t>トウガイ</t>
    </rPh>
    <rPh sb="230" eb="232">
      <t>ネンド</t>
    </rPh>
    <rPh sb="233" eb="235">
      <t>コウシン</t>
    </rPh>
    <rPh sb="237" eb="239">
      <t>カンロ</t>
    </rPh>
    <rPh sb="239" eb="241">
      <t>エンチョウ</t>
    </rPh>
    <rPh sb="242" eb="244">
      <t>ワリアイ</t>
    </rPh>
    <rPh sb="245" eb="246">
      <t>アラワ</t>
    </rPh>
    <rPh sb="247" eb="249">
      <t>シヒョウ</t>
    </rPh>
    <rPh sb="250" eb="253">
      <t>ユウシュウリツ</t>
    </rPh>
    <rPh sb="253" eb="255">
      <t>コウジョウ</t>
    </rPh>
    <rPh sb="255" eb="257">
      <t>タイサク</t>
    </rPh>
    <rPh sb="262" eb="263">
      <t>ネン</t>
    </rPh>
    <rPh sb="263" eb="265">
      <t>ケイカク</t>
    </rPh>
    <rPh sb="266" eb="267">
      <t>モト</t>
    </rPh>
    <rPh sb="270" eb="272">
      <t>ケイカク</t>
    </rPh>
    <rPh sb="272" eb="273">
      <t>テキ</t>
    </rPh>
    <rPh sb="274" eb="276">
      <t>ロウキュウ</t>
    </rPh>
    <rPh sb="276" eb="277">
      <t>カン</t>
    </rPh>
    <rPh sb="278" eb="280">
      <t>コウシン</t>
    </rPh>
    <rPh sb="281" eb="282">
      <t>オコナ</t>
    </rPh>
    <phoneticPr fontId="4"/>
  </si>
  <si>
    <t>　由布市水道事業では、安心、安全な水を安定して供給できるよう、施設の適切な維持管理、計画的な老朽管の更新・改良事業等に取り組んできました。
　経営の状況は、経費抑制により少しずつ改善されていますが、今後、簡易水道事業との統合を行うことで、維持管理費用や更新費用等の増加による経営の悪化が見込まれるため、早急に適切な料金改定を行う必要があります。
　また、計画的な管路更新と漏水調査を行うことで、平成28年の熊本・大分地震により低下した有収率の向上に努めます。
　今後も安心、安全な水を安定して供給するために、平成30年度策定の「由布市新水道ビジョン・経営戦略」に基づき、水道事業経営の健全化に向けて取り組んでいきます。</t>
    <rPh sb="1" eb="4">
      <t>ユフシ</t>
    </rPh>
    <rPh sb="4" eb="6">
      <t>スイドウ</t>
    </rPh>
    <rPh sb="6" eb="8">
      <t>ジギョウ</t>
    </rPh>
    <rPh sb="11" eb="13">
      <t>アンシン</t>
    </rPh>
    <rPh sb="14" eb="16">
      <t>アンゼン</t>
    </rPh>
    <rPh sb="17" eb="18">
      <t>ミズ</t>
    </rPh>
    <rPh sb="19" eb="21">
      <t>アンテイ</t>
    </rPh>
    <rPh sb="23" eb="25">
      <t>キョウキュウ</t>
    </rPh>
    <rPh sb="31" eb="33">
      <t>シセツ</t>
    </rPh>
    <rPh sb="34" eb="36">
      <t>テキセツ</t>
    </rPh>
    <rPh sb="37" eb="39">
      <t>イジ</t>
    </rPh>
    <rPh sb="39" eb="41">
      <t>カンリ</t>
    </rPh>
    <rPh sb="42" eb="45">
      <t>ケイカクテキ</t>
    </rPh>
    <rPh sb="46" eb="48">
      <t>ロウキュウ</t>
    </rPh>
    <rPh sb="48" eb="49">
      <t>カン</t>
    </rPh>
    <rPh sb="50" eb="52">
      <t>コウシン</t>
    </rPh>
    <rPh sb="53" eb="55">
      <t>カイリョウ</t>
    </rPh>
    <rPh sb="55" eb="57">
      <t>ジギョウ</t>
    </rPh>
    <rPh sb="57" eb="58">
      <t>トウ</t>
    </rPh>
    <rPh sb="59" eb="60">
      <t>ト</t>
    </rPh>
    <rPh sb="61" eb="62">
      <t>ク</t>
    </rPh>
    <rPh sb="71" eb="73">
      <t>ケイエイ</t>
    </rPh>
    <rPh sb="74" eb="76">
      <t>ジョウキョウ</t>
    </rPh>
    <rPh sb="78" eb="80">
      <t>ケイヒ</t>
    </rPh>
    <rPh sb="80" eb="82">
      <t>ヨクセイ</t>
    </rPh>
    <rPh sb="85" eb="86">
      <t>スコ</t>
    </rPh>
    <rPh sb="89" eb="91">
      <t>カイゼン</t>
    </rPh>
    <rPh sb="99" eb="101">
      <t>コンゴ</t>
    </rPh>
    <rPh sb="113" eb="114">
      <t>オコナ</t>
    </rPh>
    <rPh sb="231" eb="233">
      <t>コンゴ</t>
    </rPh>
    <rPh sb="234" eb="236">
      <t>アンシン</t>
    </rPh>
    <rPh sb="237" eb="239">
      <t>アンゼン</t>
    </rPh>
    <rPh sb="240" eb="241">
      <t>ミズ</t>
    </rPh>
    <rPh sb="242" eb="244">
      <t>アンテイ</t>
    </rPh>
    <rPh sb="246" eb="248">
      <t>キョウキュウ</t>
    </rPh>
    <rPh sb="299" eb="300">
      <t>ト</t>
    </rPh>
    <rPh sb="301" eb="302">
      <t>ク</t>
    </rPh>
    <phoneticPr fontId="4"/>
  </si>
  <si>
    <t>①『経常収支比率』・・・経常費用が経常収益でどの程度賄われているかを示す指標。平成29年度においては100％を超えておりますが、今後も健全な経営を続けていくためにも、経費の節減に努めるとともに、適正な水準への料金改定を図ります。
②『累積欠損金比率』・・・営業収益に対する累積欠損金の状況を表す指標。平成25年度からの累積欠損金が平成29年度において0％となりましたが、経営改善により今後も発生させないよう努めていきます。
③『流動比率』・・・短期的な債務に対する支払能力を表す指標。起債償還額の増加により、徐々に数値が悪化していますので、経営改善と資産整理により、資金の確保に努めていきます。
④『企業債残高対給水収益比率』・・・給水収益に対する企業債残高の割合であり、企業債残高の規模を表す指標。若干の改善がみられますが、平均値より高い水準で移行しており、今後も企業債借入の抑制、給水収益の改善が必要です。
⑤『料金回収率』・・・給水にかかる費用が、どの程度給水収益で賄われているかを表した指標。費用の節減により、前年度より数値の改善は図れましたが、依然として100％を下回っており、早急に適正な料金水準への改定が必要です。
⑥『給水原価』・・・有収水量１㎥あたりについて、どれだけの費用がかかっているかを表す指標。類似団体の平均値より下回っております。今後も費用の節減に努めます。
⑦『施設利用率』・・・一日配水能力に対する一日平均配水量の割合で、施設の利用状況や適正規模を判断する指標。類似団体の平均値より高い水準で推移しており、設備能力を有効に活用できています。
⑧『有収率』・・・施設の稼働が収益につながっているかを判断する指標。漏水箇所の修繕と計画的な管路更新により、前年度より改善したものの、類似団体の平均値より低い状態にあります。今後も計画的な老朽管の更新工事や漏水調査を強化し、向上に努めます。</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39" eb="41">
      <t>ヘイセイ</t>
    </rPh>
    <rPh sb="43" eb="44">
      <t>ネン</t>
    </rPh>
    <rPh sb="44" eb="45">
      <t>ド</t>
    </rPh>
    <rPh sb="55" eb="56">
      <t>コ</t>
    </rPh>
    <rPh sb="64" eb="66">
      <t>コンゴ</t>
    </rPh>
    <rPh sb="67" eb="69">
      <t>ケンゼン</t>
    </rPh>
    <rPh sb="70" eb="72">
      <t>ケイエイ</t>
    </rPh>
    <rPh sb="73" eb="74">
      <t>ツヅ</t>
    </rPh>
    <rPh sb="83" eb="85">
      <t>ケイヒ</t>
    </rPh>
    <rPh sb="86" eb="88">
      <t>セツゲン</t>
    </rPh>
    <rPh sb="89" eb="90">
      <t>ツト</t>
    </rPh>
    <rPh sb="97" eb="99">
      <t>テキセイ</t>
    </rPh>
    <rPh sb="100" eb="102">
      <t>スイジュン</t>
    </rPh>
    <rPh sb="104" eb="106">
      <t>リョウキン</t>
    </rPh>
    <rPh sb="106" eb="108">
      <t>カイテイ</t>
    </rPh>
    <rPh sb="109" eb="110">
      <t>ハカ</t>
    </rPh>
    <rPh sb="117" eb="119">
      <t>ルイセキ</t>
    </rPh>
    <rPh sb="119" eb="122">
      <t>ケッソンキン</t>
    </rPh>
    <rPh sb="122" eb="124">
      <t>ヒリツ</t>
    </rPh>
    <rPh sb="128" eb="130">
      <t>エイギョウ</t>
    </rPh>
    <rPh sb="130" eb="132">
      <t>シュウエキ</t>
    </rPh>
    <rPh sb="133" eb="134">
      <t>タイ</t>
    </rPh>
    <rPh sb="136" eb="138">
      <t>ルイセキ</t>
    </rPh>
    <rPh sb="138" eb="141">
      <t>ケッソンキン</t>
    </rPh>
    <rPh sb="142" eb="144">
      <t>ジョウキョウ</t>
    </rPh>
    <rPh sb="145" eb="146">
      <t>アラワ</t>
    </rPh>
    <rPh sb="147" eb="149">
      <t>シヒョウ</t>
    </rPh>
    <rPh sb="150" eb="152">
      <t>ヘイセイ</t>
    </rPh>
    <rPh sb="154" eb="155">
      <t>ネン</t>
    </rPh>
    <rPh sb="155" eb="156">
      <t>ド</t>
    </rPh>
    <rPh sb="159" eb="161">
      <t>ルイセキ</t>
    </rPh>
    <rPh sb="161" eb="164">
      <t>ケッソンキン</t>
    </rPh>
    <rPh sb="165" eb="167">
      <t>ヘイセイ</t>
    </rPh>
    <rPh sb="169" eb="170">
      <t>ネン</t>
    </rPh>
    <rPh sb="170" eb="171">
      <t>ド</t>
    </rPh>
    <rPh sb="185" eb="187">
      <t>ケイエイ</t>
    </rPh>
    <rPh sb="187" eb="189">
      <t>カイゼン</t>
    </rPh>
    <rPh sb="192" eb="194">
      <t>コンゴ</t>
    </rPh>
    <rPh sb="195" eb="197">
      <t>ハッセイ</t>
    </rPh>
    <rPh sb="203" eb="204">
      <t>ツト</t>
    </rPh>
    <rPh sb="214" eb="216">
      <t>リュウドウ</t>
    </rPh>
    <rPh sb="216" eb="218">
      <t>ヒリツ</t>
    </rPh>
    <rPh sb="222" eb="225">
      <t>タンキテキ</t>
    </rPh>
    <rPh sb="226" eb="228">
      <t>サイム</t>
    </rPh>
    <rPh sb="229" eb="230">
      <t>タイ</t>
    </rPh>
    <rPh sb="232" eb="234">
      <t>シハライ</t>
    </rPh>
    <rPh sb="234" eb="236">
      <t>ノウリョク</t>
    </rPh>
    <rPh sb="237" eb="238">
      <t>アラワ</t>
    </rPh>
    <rPh sb="239" eb="241">
      <t>シヒョウ</t>
    </rPh>
    <rPh sb="242" eb="244">
      <t>キサイ</t>
    </rPh>
    <rPh sb="244" eb="246">
      <t>ショウカン</t>
    </rPh>
    <rPh sb="246" eb="247">
      <t>ガク</t>
    </rPh>
    <rPh sb="248" eb="250">
      <t>ゾウカ</t>
    </rPh>
    <rPh sb="254" eb="256">
      <t>ジョジョ</t>
    </rPh>
    <rPh sb="257" eb="259">
      <t>スウチ</t>
    </rPh>
    <rPh sb="260" eb="262">
      <t>アッカ</t>
    </rPh>
    <rPh sb="270" eb="272">
      <t>ケイエイ</t>
    </rPh>
    <rPh sb="272" eb="274">
      <t>カイゼン</t>
    </rPh>
    <rPh sb="275" eb="277">
      <t>シサン</t>
    </rPh>
    <rPh sb="277" eb="279">
      <t>セイリ</t>
    </rPh>
    <rPh sb="283" eb="285">
      <t>シキン</t>
    </rPh>
    <rPh sb="286" eb="288">
      <t>カクホ</t>
    </rPh>
    <rPh sb="289" eb="290">
      <t>ツト</t>
    </rPh>
    <rPh sb="300" eb="302">
      <t>キギョウ</t>
    </rPh>
    <rPh sb="302" eb="303">
      <t>サイ</t>
    </rPh>
    <rPh sb="303" eb="305">
      <t>ザンダカ</t>
    </rPh>
    <rPh sb="305" eb="306">
      <t>タイ</t>
    </rPh>
    <rPh sb="306" eb="308">
      <t>キュウスイ</t>
    </rPh>
    <rPh sb="308" eb="310">
      <t>シュウエキ</t>
    </rPh>
    <rPh sb="310" eb="312">
      <t>ヒリツ</t>
    </rPh>
    <rPh sb="316" eb="318">
      <t>キュウスイ</t>
    </rPh>
    <rPh sb="318" eb="320">
      <t>シュウエキ</t>
    </rPh>
    <rPh sb="321" eb="322">
      <t>タイ</t>
    </rPh>
    <rPh sb="324" eb="326">
      <t>キギョウ</t>
    </rPh>
    <rPh sb="326" eb="327">
      <t>サイ</t>
    </rPh>
    <rPh sb="327" eb="329">
      <t>ザンダカ</t>
    </rPh>
    <rPh sb="330" eb="332">
      <t>ワリアイ</t>
    </rPh>
    <rPh sb="336" eb="338">
      <t>キギョウ</t>
    </rPh>
    <rPh sb="338" eb="339">
      <t>サイ</t>
    </rPh>
    <rPh sb="339" eb="341">
      <t>ザンダカ</t>
    </rPh>
    <rPh sb="342" eb="344">
      <t>キボ</t>
    </rPh>
    <rPh sb="345" eb="346">
      <t>アラワ</t>
    </rPh>
    <rPh sb="347" eb="349">
      <t>シヒョウ</t>
    </rPh>
    <rPh sb="350" eb="352">
      <t>ジャッカン</t>
    </rPh>
    <rPh sb="353" eb="355">
      <t>カイゼン</t>
    </rPh>
    <rPh sb="363" eb="366">
      <t>ヘイキンチ</t>
    </rPh>
    <rPh sb="368" eb="369">
      <t>タカ</t>
    </rPh>
    <rPh sb="370" eb="372">
      <t>スイジュン</t>
    </rPh>
    <rPh sb="373" eb="375">
      <t>イコウ</t>
    </rPh>
    <rPh sb="380" eb="382">
      <t>コンゴ</t>
    </rPh>
    <rPh sb="383" eb="385">
      <t>キギョウ</t>
    </rPh>
    <rPh sb="385" eb="386">
      <t>サイ</t>
    </rPh>
    <rPh sb="386" eb="388">
      <t>カリイレ</t>
    </rPh>
    <rPh sb="389" eb="391">
      <t>ヨクセイ</t>
    </rPh>
    <rPh sb="392" eb="394">
      <t>キュウスイ</t>
    </rPh>
    <rPh sb="394" eb="396">
      <t>シュウエキ</t>
    </rPh>
    <rPh sb="397" eb="399">
      <t>カイゼン</t>
    </rPh>
    <rPh sb="400" eb="402">
      <t>ヒツヨウ</t>
    </rPh>
    <rPh sb="408" eb="410">
      <t>リョウキン</t>
    </rPh>
    <rPh sb="410" eb="412">
      <t>カイシュウ</t>
    </rPh>
    <rPh sb="412" eb="413">
      <t>リツ</t>
    </rPh>
    <rPh sb="417" eb="419">
      <t>キュウスイ</t>
    </rPh>
    <rPh sb="423" eb="425">
      <t>ヒヨウ</t>
    </rPh>
    <rPh sb="429" eb="431">
      <t>テイド</t>
    </rPh>
    <rPh sb="431" eb="433">
      <t>キュウスイ</t>
    </rPh>
    <rPh sb="433" eb="435">
      <t>シュウエキ</t>
    </rPh>
    <rPh sb="436" eb="437">
      <t>マカナ</t>
    </rPh>
    <rPh sb="444" eb="445">
      <t>アラワ</t>
    </rPh>
    <rPh sb="447" eb="449">
      <t>シヒョウ</t>
    </rPh>
    <rPh sb="450" eb="452">
      <t>ヒヨウ</t>
    </rPh>
    <rPh sb="453" eb="455">
      <t>セツゲン</t>
    </rPh>
    <rPh sb="459" eb="462">
      <t>ゼンネンド</t>
    </rPh>
    <rPh sb="464" eb="466">
      <t>スウチ</t>
    </rPh>
    <rPh sb="467" eb="469">
      <t>カイゼン</t>
    </rPh>
    <rPh sb="470" eb="471">
      <t>ハカ</t>
    </rPh>
    <rPh sb="477" eb="479">
      <t>イゼン</t>
    </rPh>
    <rPh sb="487" eb="489">
      <t>シタマワ</t>
    </rPh>
    <rPh sb="494" eb="496">
      <t>ソウキュウ</t>
    </rPh>
    <rPh sb="497" eb="499">
      <t>テキセイ</t>
    </rPh>
    <rPh sb="500" eb="502">
      <t>リョウキン</t>
    </rPh>
    <rPh sb="502" eb="504">
      <t>スイジュン</t>
    </rPh>
    <rPh sb="506" eb="508">
      <t>カイテイ</t>
    </rPh>
    <rPh sb="509" eb="511">
      <t>ヒツヨウ</t>
    </rPh>
    <rPh sb="517" eb="519">
      <t>キュウスイ</t>
    </rPh>
    <rPh sb="519" eb="521">
      <t>ゲンカ</t>
    </rPh>
    <rPh sb="525" eb="526">
      <t>ユウ</t>
    </rPh>
    <rPh sb="560" eb="562">
      <t>ルイジ</t>
    </rPh>
    <rPh sb="562" eb="564">
      <t>ダンタイ</t>
    </rPh>
    <rPh sb="565" eb="567">
      <t>ヘイキン</t>
    </rPh>
    <rPh sb="567" eb="568">
      <t>チ</t>
    </rPh>
    <rPh sb="570" eb="572">
      <t>シタマワ</t>
    </rPh>
    <rPh sb="579" eb="581">
      <t>コンゴ</t>
    </rPh>
    <rPh sb="582" eb="584">
      <t>ヒヨウ</t>
    </rPh>
    <rPh sb="585" eb="587">
      <t>セツゲン</t>
    </rPh>
    <rPh sb="588" eb="589">
      <t>ツト</t>
    </rPh>
    <rPh sb="647" eb="649">
      <t>ルイジ</t>
    </rPh>
    <rPh sb="649" eb="651">
      <t>ダンタイ</t>
    </rPh>
    <rPh sb="652" eb="655">
      <t>ヘイキンチ</t>
    </rPh>
    <rPh sb="657" eb="658">
      <t>タカ</t>
    </rPh>
    <rPh sb="659" eb="661">
      <t>スイジュン</t>
    </rPh>
    <rPh sb="662" eb="664">
      <t>スイイ</t>
    </rPh>
    <rPh sb="669" eb="671">
      <t>セツビ</t>
    </rPh>
    <rPh sb="671" eb="673">
      <t>ノウリョク</t>
    </rPh>
    <rPh sb="674" eb="676">
      <t>ユウコウ</t>
    </rPh>
    <rPh sb="677" eb="679">
      <t>カツヨウ</t>
    </rPh>
    <rPh sb="721" eb="723">
      <t>ロウスイ</t>
    </rPh>
    <rPh sb="723" eb="725">
      <t>カショ</t>
    </rPh>
    <rPh sb="726" eb="728">
      <t>シュウゼン</t>
    </rPh>
    <rPh sb="729" eb="731">
      <t>ケイカク</t>
    </rPh>
    <rPh sb="731" eb="732">
      <t>テキ</t>
    </rPh>
    <rPh sb="733" eb="735">
      <t>カンロ</t>
    </rPh>
    <rPh sb="735" eb="737">
      <t>コウシン</t>
    </rPh>
    <rPh sb="741" eb="744">
      <t>ゼンネンド</t>
    </rPh>
    <rPh sb="746" eb="748">
      <t>カイゼン</t>
    </rPh>
    <rPh sb="754" eb="756">
      <t>ルイジ</t>
    </rPh>
    <rPh sb="756" eb="758">
      <t>ダンタイ</t>
    </rPh>
    <rPh sb="759" eb="761">
      <t>ヘイキン</t>
    </rPh>
    <rPh sb="761" eb="762">
      <t>チ</t>
    </rPh>
    <rPh sb="764" eb="765">
      <t>ヒク</t>
    </rPh>
    <rPh sb="766" eb="768">
      <t>ジョウタイ</t>
    </rPh>
    <rPh sb="774" eb="776">
      <t>コンゴ</t>
    </rPh>
    <rPh sb="777" eb="779">
      <t>ケイカク</t>
    </rPh>
    <rPh sb="779" eb="780">
      <t>テキ</t>
    </rPh>
    <rPh sb="781" eb="783">
      <t>ロウキュウ</t>
    </rPh>
    <rPh sb="783" eb="784">
      <t>カン</t>
    </rPh>
    <rPh sb="785" eb="787">
      <t>コウシン</t>
    </rPh>
    <rPh sb="787" eb="789">
      <t>コウジ</t>
    </rPh>
    <rPh sb="790" eb="792">
      <t>ロウスイ</t>
    </rPh>
    <rPh sb="792" eb="794">
      <t>チョウサ</t>
    </rPh>
    <rPh sb="795" eb="797">
      <t>キョウカ</t>
    </rPh>
    <rPh sb="799" eb="801">
      <t>コウジョウ</t>
    </rPh>
    <rPh sb="802" eb="80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</si>
</sst>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shrinkToFit="1"/>
      <protection locked="0"/>
    </xf>
    <xf numFmtId="0" fontId="16" fillId="0" borderId="0" xfId="0" applyFont="1" applyBorder="1" applyAlignment="1" applyProtection="1">
      <alignment horizontal="left" vertical="top" wrapText="1" shrinkToFit="1"/>
      <protection locked="0"/>
    </xf>
    <xf numFmtId="0" fontId="16" fillId="0" borderId="10" xfId="0" applyFont="1" applyBorder="1" applyAlignment="1" applyProtection="1">
      <alignment horizontal="left" vertical="top" wrapText="1"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0.45</c:v>
                </c:pt>
                <c:pt idx="1">
                  <c:v>0.86</c:v>
                </c:pt>
                <c:pt idx="2" formatCode="#,##0.00;&quot;△&quot;#,##0.00">
                  <c:v>0</c:v>
                </c:pt>
                <c:pt idx="3">
                  <c:v>0.6</c:v>
                </c:pt>
                <c:pt idx="4">
                  <c:v>0.5</c:v>
                </c:pt>
              </c:numCache>
            </c:numRef>
          </c:val>
          <c:extLst>
            <c:ext xmlns:c16="http://schemas.microsoft.com/office/drawing/2014/chart" uri="{C3380CC4-5D6E-409C-BE32-E72D297353CC}">
              <c16:uniqueId val="{00000000-0F80-4EA1-AC37-43E103B3DA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0F80-4EA1-AC37-43E103B3DA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70.36</c:v>
                </c:pt>
                <c:pt idx="1">
                  <c:v>68.31</c:v>
                </c:pt>
                <c:pt idx="2">
                  <c:v>67.349999999999994</c:v>
                </c:pt>
                <c:pt idx="3">
                  <c:v>71.47</c:v>
                </c:pt>
                <c:pt idx="4">
                  <c:v>71.150000000000006</c:v>
                </c:pt>
              </c:numCache>
            </c:numRef>
          </c:val>
          <c:extLst>
            <c:ext xmlns:c16="http://schemas.microsoft.com/office/drawing/2014/chart" uri="{C3380CC4-5D6E-409C-BE32-E72D297353CC}">
              <c16:uniqueId val="{00000000-41B2-49DA-9212-6C2659DBE3C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41B2-49DA-9212-6C2659DBE3C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72.27</c:v>
                </c:pt>
                <c:pt idx="1">
                  <c:v>73.2</c:v>
                </c:pt>
                <c:pt idx="2">
                  <c:v>74.56</c:v>
                </c:pt>
                <c:pt idx="3">
                  <c:v>70.05</c:v>
                </c:pt>
                <c:pt idx="4">
                  <c:v>70.53</c:v>
                </c:pt>
              </c:numCache>
            </c:numRef>
          </c:val>
          <c:extLst>
            <c:ext xmlns:c16="http://schemas.microsoft.com/office/drawing/2014/chart" uri="{C3380CC4-5D6E-409C-BE32-E72D297353CC}">
              <c16:uniqueId val="{00000000-59E0-48B8-AABA-FCC6CBDEA0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59E0-48B8-AABA-FCC6CBDEA0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91.36</c:v>
                </c:pt>
                <c:pt idx="1">
                  <c:v>92.12</c:v>
                </c:pt>
                <c:pt idx="2">
                  <c:v>96.44</c:v>
                </c:pt>
                <c:pt idx="3">
                  <c:v>97.5</c:v>
                </c:pt>
                <c:pt idx="4">
                  <c:v>104.18</c:v>
                </c:pt>
              </c:numCache>
            </c:numRef>
          </c:val>
          <c:extLst>
            <c:ext xmlns:c16="http://schemas.microsoft.com/office/drawing/2014/chart" uri="{C3380CC4-5D6E-409C-BE32-E72D297353CC}">
              <c16:uniqueId val="{00000000-0D0B-4AED-84CE-5E9A83BB390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0D0B-4AED-84CE-5E9A83BB390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32.58</c:v>
                </c:pt>
                <c:pt idx="1">
                  <c:v>48.77</c:v>
                </c:pt>
                <c:pt idx="2">
                  <c:v>50.19</c:v>
                </c:pt>
                <c:pt idx="3">
                  <c:v>51.95</c:v>
                </c:pt>
                <c:pt idx="4">
                  <c:v>53.89</c:v>
                </c:pt>
              </c:numCache>
            </c:numRef>
          </c:val>
          <c:extLst>
            <c:ext xmlns:c16="http://schemas.microsoft.com/office/drawing/2014/chart" uri="{C3380CC4-5D6E-409C-BE32-E72D297353CC}">
              <c16:uniqueId val="{00000000-CE8D-49EF-8535-171B3A08E3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CE8D-49EF-8535-171B3A08E3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0.08</c:v>
                </c:pt>
                <c:pt idx="1">
                  <c:v>0.08</c:v>
                </c:pt>
                <c:pt idx="2" formatCode="#,##0.00;&quot;△&quot;#,##0.00">
                  <c:v>0</c:v>
                </c:pt>
                <c:pt idx="3">
                  <c:v>0.08</c:v>
                </c:pt>
                <c:pt idx="4">
                  <c:v>1.61</c:v>
                </c:pt>
              </c:numCache>
            </c:numRef>
          </c:val>
          <c:extLst>
            <c:ext xmlns:c16="http://schemas.microsoft.com/office/drawing/2014/chart" uri="{C3380CC4-5D6E-409C-BE32-E72D297353CC}">
              <c16:uniqueId val="{00000000-AD6B-4CAE-AB31-1F107A10BD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AD6B-4CAE-AB31-1F107A10BD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1.91</c:v>
                </c:pt>
                <c:pt idx="1">
                  <c:v>0</c:v>
                </c:pt>
                <c:pt idx="2" formatCode="#,##0.00;&quot;△&quot;#,##0.00;&quot;-&quot;">
                  <c:v>1.9</c:v>
                </c:pt>
                <c:pt idx="3" formatCode="#,##0.00;&quot;△&quot;#,##0.00;&quot;-&quot;">
                  <c:v>4.9800000000000004</c:v>
                </c:pt>
                <c:pt idx="4">
                  <c:v>0</c:v>
                </c:pt>
              </c:numCache>
            </c:numRef>
          </c:val>
          <c:extLst>
            <c:ext xmlns:c16="http://schemas.microsoft.com/office/drawing/2014/chart" uri="{C3380CC4-5D6E-409C-BE32-E72D297353CC}">
              <c16:uniqueId val="{00000000-FBFF-44DC-9893-FEEB1ACF6A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FBFF-44DC-9893-FEEB1ACF6A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1275.56</c:v>
                </c:pt>
                <c:pt idx="1">
                  <c:v>244.41</c:v>
                </c:pt>
                <c:pt idx="2">
                  <c:v>191.85</c:v>
                </c:pt>
                <c:pt idx="3">
                  <c:v>166.81</c:v>
                </c:pt>
                <c:pt idx="4">
                  <c:v>148.11000000000001</c:v>
                </c:pt>
              </c:numCache>
            </c:numRef>
          </c:val>
          <c:extLst>
            <c:ext xmlns:c16="http://schemas.microsoft.com/office/drawing/2014/chart" uri="{C3380CC4-5D6E-409C-BE32-E72D297353CC}">
              <c16:uniqueId val="{00000000-3B37-4903-91D7-3D3CCD3D3A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3B37-4903-91D7-3D3CCD3D3A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591.07000000000005</c:v>
                </c:pt>
                <c:pt idx="1">
                  <c:v>600.14</c:v>
                </c:pt>
                <c:pt idx="2">
                  <c:v>595.55999999999995</c:v>
                </c:pt>
                <c:pt idx="3">
                  <c:v>575.61</c:v>
                </c:pt>
                <c:pt idx="4">
                  <c:v>551.27</c:v>
                </c:pt>
              </c:numCache>
            </c:numRef>
          </c:val>
          <c:extLst>
            <c:ext xmlns:c16="http://schemas.microsoft.com/office/drawing/2014/chart" uri="{C3380CC4-5D6E-409C-BE32-E72D297353CC}">
              <c16:uniqueId val="{00000000-8224-40B5-8E13-AA6959FE95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8224-40B5-8E13-AA6959FE95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80.94</c:v>
                </c:pt>
                <c:pt idx="1">
                  <c:v>77.260000000000005</c:v>
                </c:pt>
                <c:pt idx="2">
                  <c:v>82.04</c:v>
                </c:pt>
                <c:pt idx="3">
                  <c:v>83.56</c:v>
                </c:pt>
                <c:pt idx="4">
                  <c:v>88.83</c:v>
                </c:pt>
              </c:numCache>
            </c:numRef>
          </c:val>
          <c:extLst>
            <c:ext xmlns:c16="http://schemas.microsoft.com/office/drawing/2014/chart" uri="{C3380CC4-5D6E-409C-BE32-E72D297353CC}">
              <c16:uniqueId val="{00000000-8734-46CC-B44D-417E9DD628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8734-46CC-B44D-417E9DD628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164.37</c:v>
                </c:pt>
                <c:pt idx="1">
                  <c:v>171.35</c:v>
                </c:pt>
                <c:pt idx="2">
                  <c:v>161.25</c:v>
                </c:pt>
                <c:pt idx="3">
                  <c:v>158.68</c:v>
                </c:pt>
                <c:pt idx="4">
                  <c:v>148.9</c:v>
                </c:pt>
              </c:numCache>
            </c:numRef>
          </c:val>
          <c:extLst>
            <c:ext xmlns:c16="http://schemas.microsoft.com/office/drawing/2014/chart" uri="{C3380CC4-5D6E-409C-BE32-E72D297353CC}">
              <c16:uniqueId val="{00000000-1B79-4213-BBEB-5AFC85AD41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1B79-4213-BBEB-5AFC85AD41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3" zoomScale="115" zoomScaleNormal="115" workbookViewId="0">
      <selection activeCell="BK13" sqref="BK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由布市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34762</v>
      </c>
      <c r="AM8" s="59"/>
      <c r="AN8" s="59"/>
      <c r="AO8" s="59"/>
      <c r="AP8" s="59"/>
      <c r="AQ8" s="59"/>
      <c r="AR8" s="59"/>
      <c r="AS8" s="59"/>
      <c r="AT8" s="50">
        <f>データ!$S$6</f>
        <v>319.32</v>
      </c>
      <c r="AU8" s="51"/>
      <c r="AV8" s="51"/>
      <c r="AW8" s="51"/>
      <c r="AX8" s="51"/>
      <c r="AY8" s="51"/>
      <c r="AZ8" s="51"/>
      <c r="BA8" s="51"/>
      <c r="BB8" s="52">
        <f>データ!$T$6</f>
        <v>108.86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54.5</v>
      </c>
      <c r="J10" s="51"/>
      <c r="K10" s="51"/>
      <c r="L10" s="51"/>
      <c r="M10" s="51"/>
      <c r="N10" s="51"/>
      <c r="O10" s="62"/>
      <c r="P10" s="52">
        <f>データ!$P$6</f>
        <v>69.59</v>
      </c>
      <c r="Q10" s="52"/>
      <c r="R10" s="52"/>
      <c r="S10" s="52"/>
      <c r="T10" s="52"/>
      <c r="U10" s="52"/>
      <c r="V10" s="52"/>
      <c r="W10" s="59">
        <f>データ!$Q$6</f>
        <v>2970</v>
      </c>
      <c r="X10" s="59"/>
      <c r="Y10" s="59"/>
      <c r="Z10" s="59"/>
      <c r="AA10" s="59"/>
      <c r="AB10" s="59"/>
      <c r="AC10" s="59"/>
      <c r="AD10" s="2"/>
      <c r="AE10" s="2"/>
      <c r="AF10" s="2"/>
      <c r="AG10" s="2"/>
      <c r="AH10" s="4"/>
      <c r="AI10" s="4"/>
      <c r="AJ10" s="4"/>
      <c r="AK10" s="4"/>
      <c r="AL10" s="59">
        <f>データ!$U$6</f>
        <v>24092</v>
      </c>
      <c r="AM10" s="59"/>
      <c r="AN10" s="59"/>
      <c r="AO10" s="59"/>
      <c r="AP10" s="59"/>
      <c r="AQ10" s="59"/>
      <c r="AR10" s="59"/>
      <c r="AS10" s="59"/>
      <c r="AT10" s="50">
        <f>データ!$V$6</f>
        <v>46.24</v>
      </c>
      <c r="AU10" s="51"/>
      <c r="AV10" s="51"/>
      <c r="AW10" s="51"/>
      <c r="AX10" s="51"/>
      <c r="AY10" s="51"/>
      <c r="AZ10" s="51"/>
      <c r="BA10" s="51"/>
      <c r="BB10" s="52">
        <f>データ!$W$6</f>
        <v>521.02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119</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8nrFVSyDrf46tk+jWFcYP9YYolzerd65hh6t6S3wgezSvSguvOLnV6bmbJv8nLZHzp6+ms5IaRphZe2uRZoJLw==" saltValue="xm/pnST6WZdvDMQ8g0Tg7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442135</v>
      </c>
      <c r="D6" s="33">
        <f t="shared" si="3"/>
        <v>46</v>
      </c>
      <c r="E6" s="33">
        <f t="shared" si="3"/>
        <v>1</v>
      </c>
      <c r="F6" s="33">
        <f t="shared" si="3"/>
        <v>0</v>
      </c>
      <c r="G6" s="33">
        <f t="shared" si="3"/>
        <v>1</v>
      </c>
      <c r="H6" s="33" t="str">
        <f t="shared" si="3"/>
        <v>大分県　由布市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54.5</v>
      </c>
      <c r="P6" s="34">
        <f t="shared" si="3"/>
        <v>69.59</v>
      </c>
      <c r="Q6" s="34">
        <f t="shared" si="3"/>
        <v>2970</v>
      </c>
      <c r="R6" s="34">
        <f t="shared" si="3"/>
        <v>34762</v>
      </c>
      <c r="S6" s="34">
        <f t="shared" si="3"/>
        <v>319.32</v>
      </c>
      <c r="T6" s="34">
        <f t="shared" si="3"/>
        <v>108.86</v>
      </c>
      <c r="U6" s="34">
        <f t="shared" si="3"/>
        <v>24092</v>
      </c>
      <c r="V6" s="34">
        <f t="shared" si="3"/>
        <v>46.24</v>
      </c>
      <c r="W6" s="34">
        <f t="shared" si="3"/>
        <v>521.02</v>
      </c>
      <c r="X6" s="35">
        <f>IF(X7="",NA(),X7)</f>
        <v>91.36</v>
      </c>
      <c r="Y6" s="35">
        <f t="shared" ref="Y6:AG6" si="4">IF(Y7="",NA(),Y7)</f>
        <v>92.12</v>
      </c>
      <c r="Z6" s="35">
        <f t="shared" si="4"/>
        <v>96.44</v>
      </c>
      <c r="AA6" s="35">
        <f t="shared" si="4"/>
        <v>97.5</v>
      </c>
      <c r="AB6" s="35">
        <f t="shared" si="4"/>
        <v>104.18</v>
      </c>
      <c r="AC6" s="35">
        <f t="shared" si="4"/>
        <v>106.55</v>
      </c>
      <c r="AD6" s="35">
        <f t="shared" si="4"/>
        <v>110.01</v>
      </c>
      <c r="AE6" s="35">
        <f t="shared" si="4"/>
        <v>111.21</v>
      </c>
      <c r="AF6" s="35">
        <f t="shared" si="4"/>
        <v>111.71</v>
      </c>
      <c r="AG6" s="35">
        <f t="shared" si="4"/>
        <v>110.05</v>
      </c>
      <c r="AH6" s="34" t="str">
        <f>IF(AH7="","",IF(AH7="-","【-】","【"&amp;SUBSTITUTE(TEXT(AH7,"#,##0.00"),"-","△")&amp;"】"))</f>
        <v>【113.39】</v>
      </c>
      <c r="AI6" s="35">
        <f>IF(AI7="",NA(),AI7)</f>
        <v>1.91</v>
      </c>
      <c r="AJ6" s="34">
        <f t="shared" ref="AJ6:AR6" si="5">IF(AJ7="",NA(),AJ7)</f>
        <v>0</v>
      </c>
      <c r="AK6" s="35">
        <f t="shared" si="5"/>
        <v>1.9</v>
      </c>
      <c r="AL6" s="35">
        <f t="shared" si="5"/>
        <v>4.9800000000000004</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1275.56</v>
      </c>
      <c r="AU6" s="35">
        <f t="shared" ref="AU6:BC6" si="6">IF(AU7="",NA(),AU7)</f>
        <v>244.41</v>
      </c>
      <c r="AV6" s="35">
        <f t="shared" si="6"/>
        <v>191.85</v>
      </c>
      <c r="AW6" s="35">
        <f t="shared" si="6"/>
        <v>166.81</v>
      </c>
      <c r="AX6" s="35">
        <f t="shared" si="6"/>
        <v>148.11000000000001</v>
      </c>
      <c r="AY6" s="35">
        <f t="shared" si="6"/>
        <v>963.24</v>
      </c>
      <c r="AZ6" s="35">
        <f t="shared" si="6"/>
        <v>381.53</v>
      </c>
      <c r="BA6" s="35">
        <f t="shared" si="6"/>
        <v>391.54</v>
      </c>
      <c r="BB6" s="35">
        <f t="shared" si="6"/>
        <v>384.34</v>
      </c>
      <c r="BC6" s="35">
        <f t="shared" si="6"/>
        <v>359.47</v>
      </c>
      <c r="BD6" s="34" t="str">
        <f>IF(BD7="","",IF(BD7="-","【-】","【"&amp;SUBSTITUTE(TEXT(BD7,"#,##0.00"),"-","△")&amp;"】"))</f>
        <v>【264.34】</v>
      </c>
      <c r="BE6" s="35">
        <f>IF(BE7="",NA(),BE7)</f>
        <v>591.07000000000005</v>
      </c>
      <c r="BF6" s="35">
        <f t="shared" ref="BF6:BN6" si="7">IF(BF7="",NA(),BF7)</f>
        <v>600.14</v>
      </c>
      <c r="BG6" s="35">
        <f t="shared" si="7"/>
        <v>595.55999999999995</v>
      </c>
      <c r="BH6" s="35">
        <f t="shared" si="7"/>
        <v>575.61</v>
      </c>
      <c r="BI6" s="35">
        <f t="shared" si="7"/>
        <v>551.27</v>
      </c>
      <c r="BJ6" s="35">
        <f t="shared" si="7"/>
        <v>400.38</v>
      </c>
      <c r="BK6" s="35">
        <f t="shared" si="7"/>
        <v>393.27</v>
      </c>
      <c r="BL6" s="35">
        <f t="shared" si="7"/>
        <v>386.97</v>
      </c>
      <c r="BM6" s="35">
        <f t="shared" si="7"/>
        <v>380.58</v>
      </c>
      <c r="BN6" s="35">
        <f t="shared" si="7"/>
        <v>401.79</v>
      </c>
      <c r="BO6" s="34" t="str">
        <f>IF(BO7="","",IF(BO7="-","【-】","【"&amp;SUBSTITUTE(TEXT(BO7,"#,##0.00"),"-","△")&amp;"】"))</f>
        <v>【274.27】</v>
      </c>
      <c r="BP6" s="35">
        <f>IF(BP7="",NA(),BP7)</f>
        <v>80.94</v>
      </c>
      <c r="BQ6" s="35">
        <f t="shared" ref="BQ6:BY6" si="8">IF(BQ7="",NA(),BQ7)</f>
        <v>77.260000000000005</v>
      </c>
      <c r="BR6" s="35">
        <f t="shared" si="8"/>
        <v>82.04</v>
      </c>
      <c r="BS6" s="35">
        <f t="shared" si="8"/>
        <v>83.56</v>
      </c>
      <c r="BT6" s="35">
        <f t="shared" si="8"/>
        <v>88.83</v>
      </c>
      <c r="BU6" s="35">
        <f t="shared" si="8"/>
        <v>96.56</v>
      </c>
      <c r="BV6" s="35">
        <f t="shared" si="8"/>
        <v>100.47</v>
      </c>
      <c r="BW6" s="35">
        <f t="shared" si="8"/>
        <v>101.72</v>
      </c>
      <c r="BX6" s="35">
        <f t="shared" si="8"/>
        <v>102.38</v>
      </c>
      <c r="BY6" s="35">
        <f t="shared" si="8"/>
        <v>100.12</v>
      </c>
      <c r="BZ6" s="34" t="str">
        <f>IF(BZ7="","",IF(BZ7="-","【-】","【"&amp;SUBSTITUTE(TEXT(BZ7,"#,##0.00"),"-","△")&amp;"】"))</f>
        <v>【104.36】</v>
      </c>
      <c r="CA6" s="35">
        <f>IF(CA7="",NA(),CA7)</f>
        <v>164.37</v>
      </c>
      <c r="CB6" s="35">
        <f t="shared" ref="CB6:CJ6" si="9">IF(CB7="",NA(),CB7)</f>
        <v>171.35</v>
      </c>
      <c r="CC6" s="35">
        <f t="shared" si="9"/>
        <v>161.25</v>
      </c>
      <c r="CD6" s="35">
        <f t="shared" si="9"/>
        <v>158.68</v>
      </c>
      <c r="CE6" s="35">
        <f t="shared" si="9"/>
        <v>148.9</v>
      </c>
      <c r="CF6" s="35">
        <f t="shared" si="9"/>
        <v>177.14</v>
      </c>
      <c r="CG6" s="35">
        <f t="shared" si="9"/>
        <v>169.82</v>
      </c>
      <c r="CH6" s="35">
        <f t="shared" si="9"/>
        <v>168.2</v>
      </c>
      <c r="CI6" s="35">
        <f t="shared" si="9"/>
        <v>168.67</v>
      </c>
      <c r="CJ6" s="35">
        <f t="shared" si="9"/>
        <v>174.97</v>
      </c>
      <c r="CK6" s="34" t="str">
        <f>IF(CK7="","",IF(CK7="-","【-】","【"&amp;SUBSTITUTE(TEXT(CK7,"#,##0.00"),"-","△")&amp;"】"))</f>
        <v>【165.71】</v>
      </c>
      <c r="CL6" s="35">
        <f>IF(CL7="",NA(),CL7)</f>
        <v>70.36</v>
      </c>
      <c r="CM6" s="35">
        <f t="shared" ref="CM6:CU6" si="10">IF(CM7="",NA(),CM7)</f>
        <v>68.31</v>
      </c>
      <c r="CN6" s="35">
        <f t="shared" si="10"/>
        <v>67.349999999999994</v>
      </c>
      <c r="CO6" s="35">
        <f t="shared" si="10"/>
        <v>71.47</v>
      </c>
      <c r="CP6" s="35">
        <f t="shared" si="10"/>
        <v>71.150000000000006</v>
      </c>
      <c r="CQ6" s="35">
        <f t="shared" si="10"/>
        <v>55.64</v>
      </c>
      <c r="CR6" s="35">
        <f t="shared" si="10"/>
        <v>55.13</v>
      </c>
      <c r="CS6" s="35">
        <f t="shared" si="10"/>
        <v>54.77</v>
      </c>
      <c r="CT6" s="35">
        <f t="shared" si="10"/>
        <v>54.92</v>
      </c>
      <c r="CU6" s="35">
        <f t="shared" si="10"/>
        <v>55.63</v>
      </c>
      <c r="CV6" s="34" t="str">
        <f>IF(CV7="","",IF(CV7="-","【-】","【"&amp;SUBSTITUTE(TEXT(CV7,"#,##0.00"),"-","△")&amp;"】"))</f>
        <v>【60.41】</v>
      </c>
      <c r="CW6" s="35">
        <f>IF(CW7="",NA(),CW7)</f>
        <v>72.27</v>
      </c>
      <c r="CX6" s="35">
        <f t="shared" ref="CX6:DF6" si="11">IF(CX7="",NA(),CX7)</f>
        <v>73.2</v>
      </c>
      <c r="CY6" s="35">
        <f t="shared" si="11"/>
        <v>74.56</v>
      </c>
      <c r="CZ6" s="35">
        <f t="shared" si="11"/>
        <v>70.05</v>
      </c>
      <c r="DA6" s="35">
        <f t="shared" si="11"/>
        <v>70.53</v>
      </c>
      <c r="DB6" s="35">
        <f t="shared" si="11"/>
        <v>83.09</v>
      </c>
      <c r="DC6" s="35">
        <f t="shared" si="11"/>
        <v>83</v>
      </c>
      <c r="DD6" s="35">
        <f t="shared" si="11"/>
        <v>82.89</v>
      </c>
      <c r="DE6" s="35">
        <f t="shared" si="11"/>
        <v>82.66</v>
      </c>
      <c r="DF6" s="35">
        <f t="shared" si="11"/>
        <v>82.04</v>
      </c>
      <c r="DG6" s="34" t="str">
        <f>IF(DG7="","",IF(DG7="-","【-】","【"&amp;SUBSTITUTE(TEXT(DG7,"#,##0.00"),"-","△")&amp;"】"))</f>
        <v>【89.93】</v>
      </c>
      <c r="DH6" s="35">
        <f>IF(DH7="",NA(),DH7)</f>
        <v>32.58</v>
      </c>
      <c r="DI6" s="35">
        <f t="shared" ref="DI6:DQ6" si="12">IF(DI7="",NA(),DI7)</f>
        <v>48.77</v>
      </c>
      <c r="DJ6" s="35">
        <f t="shared" si="12"/>
        <v>50.19</v>
      </c>
      <c r="DK6" s="35">
        <f t="shared" si="12"/>
        <v>51.95</v>
      </c>
      <c r="DL6" s="35">
        <f t="shared" si="12"/>
        <v>53.89</v>
      </c>
      <c r="DM6" s="35">
        <f t="shared" si="12"/>
        <v>39.06</v>
      </c>
      <c r="DN6" s="35">
        <f t="shared" si="12"/>
        <v>46.66</v>
      </c>
      <c r="DO6" s="35">
        <f t="shared" si="12"/>
        <v>47.46</v>
      </c>
      <c r="DP6" s="35">
        <f t="shared" si="12"/>
        <v>48.49</v>
      </c>
      <c r="DQ6" s="35">
        <f t="shared" si="12"/>
        <v>48.05</v>
      </c>
      <c r="DR6" s="34" t="str">
        <f>IF(DR7="","",IF(DR7="-","【-】","【"&amp;SUBSTITUTE(TEXT(DR7,"#,##0.00"),"-","△")&amp;"】"))</f>
        <v>【48.12】</v>
      </c>
      <c r="DS6" s="35">
        <f>IF(DS7="",NA(),DS7)</f>
        <v>0.08</v>
      </c>
      <c r="DT6" s="35">
        <f t="shared" ref="DT6:EB6" si="13">IF(DT7="",NA(),DT7)</f>
        <v>0.08</v>
      </c>
      <c r="DU6" s="34">
        <f t="shared" si="13"/>
        <v>0</v>
      </c>
      <c r="DV6" s="35">
        <f t="shared" si="13"/>
        <v>0.08</v>
      </c>
      <c r="DW6" s="35">
        <f t="shared" si="13"/>
        <v>1.61</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0.45</v>
      </c>
      <c r="EE6" s="35">
        <f t="shared" ref="EE6:EM6" si="14">IF(EE7="",NA(),EE7)</f>
        <v>0.86</v>
      </c>
      <c r="EF6" s="34">
        <f t="shared" si="14"/>
        <v>0</v>
      </c>
      <c r="EG6" s="35">
        <f t="shared" si="14"/>
        <v>0.6</v>
      </c>
      <c r="EH6" s="35">
        <f t="shared" si="14"/>
        <v>0.5</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442135</v>
      </c>
      <c r="D7" s="37">
        <v>46</v>
      </c>
      <c r="E7" s="37">
        <v>1</v>
      </c>
      <c r="F7" s="37">
        <v>0</v>
      </c>
      <c r="G7" s="37">
        <v>1</v>
      </c>
      <c r="H7" s="37" t="s">
        <v>105</v>
      </c>
      <c r="I7" s="37" t="s">
        <v>106</v>
      </c>
      <c r="J7" s="37" t="s">
        <v>107</v>
      </c>
      <c r="K7" s="37" t="s">
        <v>108</v>
      </c>
      <c r="L7" s="37" t="s">
        <v>109</v>
      </c>
      <c r="M7" s="37" t="s">
        <v>110</v>
      </c>
      <c r="N7" s="38" t="s">
        <v>111</v>
      </c>
      <c r="O7" s="38">
        <v>54.5</v>
      </c>
      <c r="P7" s="38">
        <v>69.59</v>
      </c>
      <c r="Q7" s="38">
        <v>2970</v>
      </c>
      <c r="R7" s="38">
        <v>34762</v>
      </c>
      <c r="S7" s="38">
        <v>319.32</v>
      </c>
      <c r="T7" s="38">
        <v>108.86</v>
      </c>
      <c r="U7" s="38">
        <v>24092</v>
      </c>
      <c r="V7" s="38">
        <v>46.24</v>
      </c>
      <c r="W7" s="38">
        <v>521.02</v>
      </c>
      <c r="X7" s="38">
        <v>91.36</v>
      </c>
      <c r="Y7" s="38">
        <v>92.12</v>
      </c>
      <c r="Z7" s="38">
        <v>96.44</v>
      </c>
      <c r="AA7" s="38">
        <v>97.5</v>
      </c>
      <c r="AB7" s="38">
        <v>104.18</v>
      </c>
      <c r="AC7" s="38">
        <v>106.55</v>
      </c>
      <c r="AD7" s="38">
        <v>110.01</v>
      </c>
      <c r="AE7" s="38">
        <v>111.21</v>
      </c>
      <c r="AF7" s="38">
        <v>111.71</v>
      </c>
      <c r="AG7" s="38">
        <v>110.05</v>
      </c>
      <c r="AH7" s="38">
        <v>113.39</v>
      </c>
      <c r="AI7" s="38">
        <v>1.91</v>
      </c>
      <c r="AJ7" s="38">
        <v>0</v>
      </c>
      <c r="AK7" s="38">
        <v>1.9</v>
      </c>
      <c r="AL7" s="38">
        <v>4.9800000000000004</v>
      </c>
      <c r="AM7" s="38">
        <v>0</v>
      </c>
      <c r="AN7" s="38">
        <v>9.56</v>
      </c>
      <c r="AO7" s="38">
        <v>2.8</v>
      </c>
      <c r="AP7" s="38">
        <v>1.93</v>
      </c>
      <c r="AQ7" s="38">
        <v>1.72</v>
      </c>
      <c r="AR7" s="38">
        <v>2.64</v>
      </c>
      <c r="AS7" s="38">
        <v>0.85</v>
      </c>
      <c r="AT7" s="38">
        <v>1275.56</v>
      </c>
      <c r="AU7" s="38">
        <v>244.41</v>
      </c>
      <c r="AV7" s="38">
        <v>191.85</v>
      </c>
      <c r="AW7" s="38">
        <v>166.81</v>
      </c>
      <c r="AX7" s="38">
        <v>148.11000000000001</v>
      </c>
      <c r="AY7" s="38">
        <v>963.24</v>
      </c>
      <c r="AZ7" s="38">
        <v>381.53</v>
      </c>
      <c r="BA7" s="38">
        <v>391.54</v>
      </c>
      <c r="BB7" s="38">
        <v>384.34</v>
      </c>
      <c r="BC7" s="38">
        <v>359.47</v>
      </c>
      <c r="BD7" s="38">
        <v>264.33999999999997</v>
      </c>
      <c r="BE7" s="38">
        <v>591.07000000000005</v>
      </c>
      <c r="BF7" s="38">
        <v>600.14</v>
      </c>
      <c r="BG7" s="38">
        <v>595.55999999999995</v>
      </c>
      <c r="BH7" s="38">
        <v>575.61</v>
      </c>
      <c r="BI7" s="38">
        <v>551.27</v>
      </c>
      <c r="BJ7" s="38">
        <v>400.38</v>
      </c>
      <c r="BK7" s="38">
        <v>393.27</v>
      </c>
      <c r="BL7" s="38">
        <v>386.97</v>
      </c>
      <c r="BM7" s="38">
        <v>380.58</v>
      </c>
      <c r="BN7" s="38">
        <v>401.79</v>
      </c>
      <c r="BO7" s="38">
        <v>274.27</v>
      </c>
      <c r="BP7" s="38">
        <v>80.94</v>
      </c>
      <c r="BQ7" s="38">
        <v>77.260000000000005</v>
      </c>
      <c r="BR7" s="38">
        <v>82.04</v>
      </c>
      <c r="BS7" s="38">
        <v>83.56</v>
      </c>
      <c r="BT7" s="38">
        <v>88.83</v>
      </c>
      <c r="BU7" s="38">
        <v>96.56</v>
      </c>
      <c r="BV7" s="38">
        <v>100.47</v>
      </c>
      <c r="BW7" s="38">
        <v>101.72</v>
      </c>
      <c r="BX7" s="38">
        <v>102.38</v>
      </c>
      <c r="BY7" s="38">
        <v>100.12</v>
      </c>
      <c r="BZ7" s="38">
        <v>104.36</v>
      </c>
      <c r="CA7" s="38">
        <v>164.37</v>
      </c>
      <c r="CB7" s="38">
        <v>171.35</v>
      </c>
      <c r="CC7" s="38">
        <v>161.25</v>
      </c>
      <c r="CD7" s="38">
        <v>158.68</v>
      </c>
      <c r="CE7" s="38">
        <v>148.9</v>
      </c>
      <c r="CF7" s="38">
        <v>177.14</v>
      </c>
      <c r="CG7" s="38">
        <v>169.82</v>
      </c>
      <c r="CH7" s="38">
        <v>168.2</v>
      </c>
      <c r="CI7" s="38">
        <v>168.67</v>
      </c>
      <c r="CJ7" s="38">
        <v>174.97</v>
      </c>
      <c r="CK7" s="38">
        <v>165.71</v>
      </c>
      <c r="CL7" s="38">
        <v>70.36</v>
      </c>
      <c r="CM7" s="38">
        <v>68.31</v>
      </c>
      <c r="CN7" s="38">
        <v>67.349999999999994</v>
      </c>
      <c r="CO7" s="38">
        <v>71.47</v>
      </c>
      <c r="CP7" s="38">
        <v>71.150000000000006</v>
      </c>
      <c r="CQ7" s="38">
        <v>55.64</v>
      </c>
      <c r="CR7" s="38">
        <v>55.13</v>
      </c>
      <c r="CS7" s="38">
        <v>54.77</v>
      </c>
      <c r="CT7" s="38">
        <v>54.92</v>
      </c>
      <c r="CU7" s="38">
        <v>55.63</v>
      </c>
      <c r="CV7" s="38">
        <v>60.41</v>
      </c>
      <c r="CW7" s="38">
        <v>72.27</v>
      </c>
      <c r="CX7" s="38">
        <v>73.2</v>
      </c>
      <c r="CY7" s="38">
        <v>74.56</v>
      </c>
      <c r="CZ7" s="38">
        <v>70.05</v>
      </c>
      <c r="DA7" s="38">
        <v>70.53</v>
      </c>
      <c r="DB7" s="38">
        <v>83.09</v>
      </c>
      <c r="DC7" s="38">
        <v>83</v>
      </c>
      <c r="DD7" s="38">
        <v>82.89</v>
      </c>
      <c r="DE7" s="38">
        <v>82.66</v>
      </c>
      <c r="DF7" s="38">
        <v>82.04</v>
      </c>
      <c r="DG7" s="38">
        <v>89.93</v>
      </c>
      <c r="DH7" s="38">
        <v>32.58</v>
      </c>
      <c r="DI7" s="38">
        <v>48.77</v>
      </c>
      <c r="DJ7" s="38">
        <v>50.19</v>
      </c>
      <c r="DK7" s="38">
        <v>51.95</v>
      </c>
      <c r="DL7" s="38">
        <v>53.89</v>
      </c>
      <c r="DM7" s="38">
        <v>39.06</v>
      </c>
      <c r="DN7" s="38">
        <v>46.66</v>
      </c>
      <c r="DO7" s="38">
        <v>47.46</v>
      </c>
      <c r="DP7" s="38">
        <v>48.49</v>
      </c>
      <c r="DQ7" s="38">
        <v>48.05</v>
      </c>
      <c r="DR7" s="38">
        <v>48.12</v>
      </c>
      <c r="DS7" s="38">
        <v>0.08</v>
      </c>
      <c r="DT7" s="38">
        <v>0.08</v>
      </c>
      <c r="DU7" s="38">
        <v>0</v>
      </c>
      <c r="DV7" s="38">
        <v>0.08</v>
      </c>
      <c r="DW7" s="38">
        <v>1.61</v>
      </c>
      <c r="DX7" s="38">
        <v>8.8699999999999992</v>
      </c>
      <c r="DY7" s="38">
        <v>9.85</v>
      </c>
      <c r="DZ7" s="38">
        <v>9.7100000000000009</v>
      </c>
      <c r="EA7" s="38">
        <v>12.79</v>
      </c>
      <c r="EB7" s="38">
        <v>13.39</v>
      </c>
      <c r="EC7" s="38">
        <v>15.89</v>
      </c>
      <c r="ED7" s="38">
        <v>0.45</v>
      </c>
      <c r="EE7" s="38">
        <v>0.86</v>
      </c>
      <c r="EF7" s="38">
        <v>0</v>
      </c>
      <c r="EG7" s="38">
        <v>0.6</v>
      </c>
      <c r="EH7" s="38">
        <v>0.5</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ksuidou02</cp:lastModifiedBy>
  <cp:lastPrinted>2019-01-22T07:07:46Z</cp:lastPrinted>
  <dcterms:created xsi:type="dcterms:W3CDTF">2018-12-03T08:39:15Z</dcterms:created>
  <dcterms:modified xsi:type="dcterms:W3CDTF">2019-01-22T07:07:48Z</dcterms:modified>
  <cp:category/>
</cp:coreProperties>
</file>